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10" windowHeight="9210" tabRatio="684" activeTab="3"/>
  </bookViews>
  <sheets>
    <sheet name="Budget Amendment Details" sheetId="1" r:id="rId1"/>
    <sheet name="Filia romania" sheetId="6" r:id="rId2"/>
    <sheet name="Spain Incoma" sheetId="7" r:id="rId3"/>
    <sheet name="ECQ Bulgaria" sheetId="2" r:id="rId4"/>
    <sheet name="Belgiun Aisbl" sheetId="8" r:id="rId5"/>
    <sheet name="Greek " sheetId="5" r:id="rId6"/>
    <sheet name="TR Torino" sheetId="10" r:id="rId7"/>
    <sheet name="TR Bronte" sheetId="9" r:id="rId8"/>
    <sheet name="Foglio3" sheetId="11" r:id="rId9"/>
  </sheets>
  <definedNames>
    <definedName name="_xlnm._FilterDatabase" localSheetId="0" hidden="1">'Budget Amendment Details'!$A$159:$H$184</definedName>
    <definedName name="ACTIVITY_TYPES">#REF!</definedName>
    <definedName name="ACTIVITY_TYPES_LONG">#REF!</definedName>
    <definedName name="ACTIVITY_TYPES_SHORT">#REF!</definedName>
    <definedName name="_xlnm.Print_Area" localSheetId="0">'Budget Amendment Details'!$A$1:$H$185</definedName>
    <definedName name="STAFF_CATEGORIES">#REF!</definedName>
  </definedNames>
  <calcPr calcId="145621"/>
</workbook>
</file>

<file path=xl/calcChain.xml><?xml version="1.0" encoding="utf-8"?>
<calcChain xmlns="http://schemas.openxmlformats.org/spreadsheetml/2006/main">
  <c r="H44" i="2" l="1"/>
  <c r="D54" i="2" s="1"/>
  <c r="H35" i="2"/>
  <c r="D53" i="2" s="1"/>
  <c r="D52" i="2"/>
  <c r="D51" i="2"/>
  <c r="C52" i="2"/>
  <c r="G14" i="2"/>
  <c r="D50" i="10" l="1"/>
  <c r="C50" i="10"/>
  <c r="D49" i="10"/>
  <c r="C49" i="10"/>
  <c r="D48" i="10"/>
  <c r="C48" i="10"/>
  <c r="D47" i="10"/>
  <c r="C47" i="10"/>
  <c r="D51" i="10"/>
  <c r="D52" i="10"/>
  <c r="D53" i="10"/>
  <c r="D54" i="10"/>
  <c r="D55" i="10"/>
  <c r="D57" i="10"/>
  <c r="C51" i="10"/>
  <c r="C52" i="10"/>
  <c r="C53" i="10"/>
  <c r="C54" i="10"/>
  <c r="C55" i="10"/>
  <c r="C57" i="10"/>
  <c r="H42" i="10"/>
  <c r="G42" i="10"/>
  <c r="H33" i="10"/>
  <c r="G33" i="10"/>
  <c r="D49" i="9"/>
  <c r="H42" i="9"/>
  <c r="C49" i="9"/>
  <c r="G42" i="9"/>
  <c r="D48" i="9"/>
  <c r="C48" i="9"/>
  <c r="D47" i="9"/>
  <c r="C47" i="9"/>
  <c r="D46" i="9"/>
  <c r="C46" i="9"/>
  <c r="H33" i="9"/>
  <c r="G33" i="9"/>
  <c r="D50" i="9"/>
  <c r="D51" i="9"/>
  <c r="D52" i="9"/>
  <c r="D53" i="9"/>
  <c r="D54" i="9"/>
  <c r="D56" i="9"/>
  <c r="C50" i="9"/>
  <c r="C51" i="9"/>
  <c r="C52" i="9"/>
  <c r="C53" i="9"/>
  <c r="C54" i="9"/>
  <c r="C55" i="9"/>
  <c r="C56" i="9"/>
  <c r="D58" i="8"/>
  <c r="C58" i="8"/>
  <c r="D57" i="8"/>
  <c r="C57" i="8"/>
  <c r="D56" i="8"/>
  <c r="C56" i="8"/>
  <c r="D55" i="8"/>
  <c r="C55" i="8"/>
  <c r="H51" i="8"/>
  <c r="G51" i="8"/>
  <c r="H43" i="8"/>
  <c r="G43" i="8"/>
  <c r="D59" i="8"/>
  <c r="D60" i="8"/>
  <c r="D61" i="8"/>
  <c r="D62" i="8"/>
  <c r="D63" i="8"/>
  <c r="D65" i="8"/>
  <c r="C59" i="8"/>
  <c r="C60" i="8"/>
  <c r="C61" i="8"/>
  <c r="C62" i="8"/>
  <c r="C63" i="8"/>
  <c r="C64" i="8"/>
  <c r="C65" i="8"/>
  <c r="C61" i="2"/>
  <c r="G44" i="2"/>
  <c r="G35" i="2"/>
  <c r="C54" i="2"/>
  <c r="C53" i="2"/>
  <c r="C51" i="2"/>
  <c r="D49" i="7"/>
  <c r="C49" i="7"/>
  <c r="D48" i="7"/>
  <c r="C48" i="7"/>
  <c r="D47" i="7"/>
  <c r="C47" i="7"/>
  <c r="D46" i="7"/>
  <c r="C46" i="7"/>
  <c r="H42" i="7"/>
  <c r="G42" i="7"/>
  <c r="H34" i="7"/>
  <c r="G34" i="7"/>
  <c r="H17" i="7"/>
  <c r="G17" i="7"/>
  <c r="D50" i="7"/>
  <c r="D51" i="7"/>
  <c r="D52" i="7"/>
  <c r="D53" i="7"/>
  <c r="D54" i="7"/>
  <c r="D56" i="7"/>
  <c r="C50" i="7"/>
  <c r="C51" i="7"/>
  <c r="C52" i="7"/>
  <c r="C53" i="7"/>
  <c r="C54" i="7"/>
  <c r="C55" i="7"/>
  <c r="C56" i="7"/>
  <c r="D50" i="6"/>
  <c r="C50" i="6"/>
  <c r="D49" i="6"/>
  <c r="C49" i="6"/>
  <c r="H35" i="6"/>
  <c r="G35" i="6"/>
  <c r="D48" i="6"/>
  <c r="C48" i="6"/>
  <c r="D47" i="6"/>
  <c r="C47" i="6"/>
  <c r="H43" i="6"/>
  <c r="G43" i="6"/>
  <c r="H17" i="6"/>
  <c r="G17" i="6"/>
  <c r="D51" i="6"/>
  <c r="D52" i="6"/>
  <c r="D53" i="6"/>
  <c r="D54" i="6"/>
  <c r="D55" i="6"/>
  <c r="D57" i="6"/>
  <c r="C51" i="6"/>
  <c r="C52" i="6"/>
  <c r="C53" i="6"/>
  <c r="C54" i="6"/>
  <c r="C55" i="6"/>
  <c r="C56" i="6"/>
  <c r="C57" i="6"/>
  <c r="H14" i="2"/>
  <c r="G26" i="1"/>
  <c r="G27" i="1"/>
  <c r="G28" i="1"/>
  <c r="G29" i="1"/>
  <c r="G30" i="1"/>
  <c r="G31" i="1"/>
  <c r="G33" i="1"/>
  <c r="G34" i="1"/>
  <c r="C54" i="5"/>
  <c r="C53" i="5"/>
  <c r="C52" i="5"/>
  <c r="C51" i="5"/>
  <c r="D54" i="5"/>
  <c r="D53" i="5"/>
  <c r="D61" i="5"/>
  <c r="D52" i="5"/>
  <c r="D51" i="5"/>
  <c r="H37" i="5"/>
  <c r="H46" i="5"/>
  <c r="H17" i="5"/>
  <c r="C60" i="5"/>
  <c r="D59" i="5"/>
  <c r="C59" i="5"/>
  <c r="D58" i="5"/>
  <c r="C58" i="5"/>
  <c r="D57" i="5"/>
  <c r="C57" i="5"/>
  <c r="D56" i="5"/>
  <c r="C56" i="5"/>
  <c r="D55" i="5"/>
  <c r="C55" i="5"/>
  <c r="C61" i="5"/>
  <c r="G46" i="5"/>
  <c r="G37" i="5"/>
  <c r="G17" i="5"/>
  <c r="C60" i="2"/>
  <c r="D59" i="2"/>
  <c r="C59" i="2"/>
  <c r="D58" i="2"/>
  <c r="C58" i="2"/>
  <c r="D57" i="2"/>
  <c r="C57" i="2"/>
  <c r="D56" i="2"/>
  <c r="C56" i="2"/>
  <c r="D55" i="2"/>
  <c r="C55" i="2"/>
  <c r="D61" i="2"/>
  <c r="C277" i="1"/>
  <c r="E264" i="1"/>
  <c r="H34" i="1"/>
  <c r="H33" i="1"/>
  <c r="H30" i="1"/>
  <c r="H31" i="1"/>
  <c r="E247" i="1"/>
  <c r="D247" i="1"/>
  <c r="H183" i="1"/>
  <c r="G182" i="1"/>
  <c r="H182" i="1"/>
  <c r="H181" i="1"/>
  <c r="G181" i="1"/>
  <c r="G180" i="1"/>
  <c r="H180" i="1"/>
  <c r="H179" i="1"/>
  <c r="G179" i="1"/>
  <c r="G177" i="1"/>
  <c r="G176" i="1"/>
  <c r="H177" i="1"/>
  <c r="H176" i="1"/>
  <c r="H175" i="1"/>
  <c r="G175" i="1"/>
  <c r="H173" i="1"/>
  <c r="G173" i="1"/>
  <c r="H174" i="1"/>
  <c r="G174" i="1"/>
  <c r="H172" i="1"/>
  <c r="G172" i="1"/>
  <c r="H171" i="1"/>
  <c r="H170" i="1"/>
  <c r="H169" i="1"/>
  <c r="G171" i="1"/>
  <c r="G170" i="1"/>
  <c r="G167" i="1"/>
  <c r="H168" i="1"/>
  <c r="G168" i="1"/>
  <c r="H167" i="1"/>
  <c r="H164" i="1"/>
  <c r="H165" i="1"/>
  <c r="G165" i="1"/>
  <c r="G164" i="1"/>
  <c r="H161" i="1"/>
  <c r="H160" i="1"/>
  <c r="G162" i="1"/>
  <c r="G161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G153" i="1"/>
  <c r="G152" i="1"/>
  <c r="G151" i="1"/>
  <c r="G150" i="1"/>
  <c r="G149" i="1"/>
  <c r="G148" i="1"/>
  <c r="G147" i="1"/>
  <c r="G146" i="1"/>
  <c r="G145" i="1"/>
  <c r="G144" i="1"/>
  <c r="G143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G94" i="1"/>
  <c r="G93" i="1"/>
  <c r="G92" i="1"/>
  <c r="G91" i="1"/>
  <c r="G90" i="1"/>
  <c r="G89" i="1"/>
  <c r="G88" i="1"/>
  <c r="G87" i="1"/>
  <c r="G86" i="1"/>
  <c r="G85" i="1"/>
  <c r="G84" i="1"/>
  <c r="G83" i="1"/>
  <c r="H79" i="1"/>
  <c r="H78" i="1"/>
  <c r="H77" i="1"/>
  <c r="H76" i="1"/>
  <c r="H75" i="1"/>
  <c r="H74" i="1"/>
  <c r="H73" i="1"/>
  <c r="H72" i="1"/>
  <c r="H71" i="1"/>
  <c r="H70" i="1"/>
  <c r="H69" i="1"/>
  <c r="H68" i="1"/>
  <c r="G79" i="1"/>
  <c r="G78" i="1"/>
  <c r="G77" i="1"/>
  <c r="G76" i="1"/>
  <c r="G75" i="1"/>
  <c r="G74" i="1"/>
  <c r="G73" i="1"/>
  <c r="G72" i="1"/>
  <c r="G71" i="1"/>
  <c r="G70" i="1"/>
  <c r="H67" i="1"/>
  <c r="H66" i="1"/>
  <c r="H65" i="1"/>
  <c r="H64" i="1"/>
  <c r="H63" i="1"/>
  <c r="H62" i="1"/>
  <c r="H61" i="1"/>
  <c r="H60" i="1"/>
  <c r="H59" i="1"/>
  <c r="H58" i="1"/>
  <c r="H57" i="1"/>
  <c r="H56" i="1"/>
  <c r="G67" i="1"/>
  <c r="G66" i="1"/>
  <c r="G65" i="1"/>
  <c r="G64" i="1"/>
  <c r="G63" i="1"/>
  <c r="G62" i="1"/>
  <c r="G61" i="1"/>
  <c r="G60" i="1"/>
  <c r="G59" i="1"/>
  <c r="G58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G55" i="1"/>
  <c r="G54" i="1"/>
  <c r="G53" i="1"/>
  <c r="G52" i="1"/>
  <c r="G51" i="1"/>
  <c r="G50" i="1"/>
  <c r="G49" i="1"/>
  <c r="G48" i="1"/>
  <c r="G47" i="1"/>
  <c r="G46" i="1"/>
  <c r="G45" i="1"/>
  <c r="G44" i="1"/>
  <c r="H35" i="1"/>
  <c r="G32" i="1"/>
  <c r="C17" i="1"/>
  <c r="D17" i="1"/>
  <c r="G142" i="1"/>
  <c r="G141" i="1"/>
  <c r="G140" i="1"/>
  <c r="G178" i="1"/>
  <c r="G127" i="1"/>
  <c r="G126" i="1"/>
  <c r="G125" i="1"/>
  <c r="G112" i="1"/>
  <c r="G111" i="1"/>
  <c r="G97" i="1"/>
  <c r="G96" i="1"/>
  <c r="G82" i="1"/>
  <c r="G81" i="1"/>
  <c r="G68" i="1"/>
  <c r="G57" i="1"/>
  <c r="G43" i="1"/>
  <c r="G42" i="1"/>
  <c r="E256" i="1"/>
  <c r="D276" i="1"/>
  <c r="E246" i="1"/>
  <c r="D275" i="1"/>
  <c r="F235" i="1"/>
  <c r="D274" i="1"/>
  <c r="F223" i="1"/>
  <c r="G211" i="1"/>
  <c r="G199" i="1"/>
  <c r="D272" i="1"/>
  <c r="H184" i="1"/>
  <c r="D271" i="1"/>
  <c r="H154" i="1"/>
  <c r="D270" i="1"/>
  <c r="D269" i="1"/>
  <c r="D268" i="1"/>
  <c r="D256" i="1"/>
  <c r="C276" i="1"/>
  <c r="D246" i="1"/>
  <c r="C275" i="1"/>
  <c r="E231" i="1"/>
  <c r="E229" i="1"/>
  <c r="E230" i="1"/>
  <c r="E232" i="1"/>
  <c r="E233" i="1"/>
  <c r="E234" i="1"/>
  <c r="E228" i="1"/>
  <c r="E223" i="1"/>
  <c r="D273" i="1"/>
  <c r="D278" i="1"/>
  <c r="F211" i="1"/>
  <c r="F193" i="1"/>
  <c r="F194" i="1"/>
  <c r="F195" i="1"/>
  <c r="F196" i="1"/>
  <c r="F197" i="1"/>
  <c r="F198" i="1"/>
  <c r="F192" i="1"/>
  <c r="G163" i="1"/>
  <c r="G166" i="1"/>
  <c r="G169" i="1"/>
  <c r="G183" i="1"/>
  <c r="G160" i="1"/>
  <c r="G56" i="1"/>
  <c r="G69" i="1"/>
  <c r="G80" i="1"/>
  <c r="G95" i="1"/>
  <c r="G110" i="1"/>
  <c r="G41" i="1"/>
  <c r="C273" i="1"/>
  <c r="E235" i="1"/>
  <c r="C274" i="1"/>
  <c r="F199" i="1"/>
  <c r="C272" i="1"/>
  <c r="G184" i="1"/>
  <c r="C271" i="1"/>
  <c r="G154" i="1"/>
  <c r="C270" i="1"/>
  <c r="G24" i="1"/>
  <c r="G25" i="1"/>
  <c r="G23" i="1"/>
  <c r="C268" i="1"/>
  <c r="G35" i="1"/>
  <c r="C269" i="1"/>
  <c r="C278" i="1"/>
</calcChain>
</file>

<file path=xl/sharedStrings.xml><?xml version="1.0" encoding="utf-8"?>
<sst xmlns="http://schemas.openxmlformats.org/spreadsheetml/2006/main" count="1531" uniqueCount="93">
  <si>
    <t>Project Management and Implementation</t>
  </si>
  <si>
    <t>Name of the organisation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</si>
  <si>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</si>
  <si>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</si>
  <si>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</si>
  <si>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</si>
  <si>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</si>
  <si>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</si>
  <si>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</si>
  <si>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</si>
  <si>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</si>
  <si>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</si>
  <si>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No. of Working Days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</si>
  <si>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</si>
  <si>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</si>
  <si>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</si>
  <si>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</si>
  <si>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</si>
  <si>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</si>
  <si>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</si>
  <si>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</si>
  <si>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</si>
  <si>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</si>
  <si>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</si>
  <si>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</si>
  <si>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Individual Support (Long-term Learning/Teaching/Training Activities)</t>
  </si>
  <si>
    <t>Duration (months)</t>
  </si>
  <si>
    <t>Country of Destination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</si>
  <si>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</si>
  <si>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</si>
  <si>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</si>
  <si>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</si>
  <si>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</si>
  <si>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</si>
  <si>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</si>
  <si>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</si>
  <si>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</si>
  <si>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</si>
  <si>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</si>
  <si>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</si>
  <si>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</si>
  <si>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</si>
  <si>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</si>
  <si>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</si>
  <si>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</si>
  <si>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</si>
  <si>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</si>
  <si>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</si>
  <si>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Grant Approved</t>
  </si>
  <si>
    <t xml:space="preserve">Programma Erasmus+ - Azione KA2 - Partenariati Strategici ambito VET </t>
  </si>
  <si>
    <t>Riformulazione Budget consolidato</t>
  </si>
  <si>
    <t>Associazione Nazionale Volontarie Telefono Rosa di Bronte - Onlus</t>
  </si>
  <si>
    <t>Associazione Nazionale Volontarie Telefono Rosa - Onlus</t>
  </si>
  <si>
    <t>Associazione Nazionale Volontarie Telefono Rosa di Torino - Onlus</t>
  </si>
  <si>
    <t>Centrul de Dezvoltare Curriculara su Studii de Gen FILIA</t>
  </si>
  <si>
    <t>International Consulting and Mobility agency societad de responsabilidad limitada</t>
  </si>
  <si>
    <t>European Center for Quality Ltd - ECQ</t>
  </si>
  <si>
    <t>Sustainable Communication Aisbl</t>
  </si>
  <si>
    <t xml:space="preserve">O1 Stereotypes analysis and good practies to break them down </t>
  </si>
  <si>
    <t>Romania</t>
  </si>
  <si>
    <t>Italia</t>
  </si>
  <si>
    <t>Spagna</t>
  </si>
  <si>
    <t>Bulgaria</t>
  </si>
  <si>
    <t>Belgio</t>
  </si>
  <si>
    <t>Administrative Support Staff</t>
  </si>
  <si>
    <t>Managers</t>
  </si>
  <si>
    <t>Teachers/trainers/Researchers</t>
  </si>
  <si>
    <t>E 1:  UP &amp; UP Bruxell Event: "Open your mind"</t>
  </si>
  <si>
    <t>Syndesmos Melon Gynaikeion Irakeiou&amp; N Irakleiou</t>
  </si>
  <si>
    <t>Grecia</t>
  </si>
  <si>
    <t xml:space="preserve">Realizzazoine del sito web, realizzazione del web documentary, realizzazione di docufilm; consulenza di esperti videomakers </t>
  </si>
  <si>
    <t>100-1999</t>
  </si>
  <si>
    <t>&gt;2000</t>
  </si>
  <si>
    <t>O2: GBV training for educators</t>
  </si>
  <si>
    <t>Technicians</t>
  </si>
  <si>
    <t>O3: UP&amp;UP model for ALL</t>
  </si>
  <si>
    <t>O4: Evaluation toolkit</t>
  </si>
  <si>
    <t>E2: UP&amp;UP Intermediate conference-Towards a new approach against gender based violence</t>
  </si>
  <si>
    <t>E3:PU&amp;UP Final conference-Fighting gender based violence, new model and tools for educators</t>
  </si>
  <si>
    <t>Project Code</t>
  </si>
  <si>
    <t>2019-1-IT01-ka202-007795</t>
  </si>
  <si>
    <t>Project National ID</t>
  </si>
  <si>
    <t>G85G19000160006</t>
  </si>
  <si>
    <t>Associazione Nazionale Volontarie Telefono Rosa Onlus</t>
  </si>
  <si>
    <t>Maria Gabriella Carinieri</t>
  </si>
  <si>
    <t>Costi Eccezionale per  Garanzia Fidejussioria</t>
  </si>
  <si>
    <t>Garanzia Fidejussoria</t>
  </si>
  <si>
    <t>Costi eccezionali per garanzia fidjussoria</t>
  </si>
  <si>
    <t>Roma 19/11/2019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</si>
  <si>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</si>
  <si>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Grant Approved</t>
  </si>
  <si>
    <t>Grant Approved def</t>
  </si>
  <si>
    <t xml:space="preserve">Total Grant Approved def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</si>
</sst>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5" fontId="2" fillId="2" borderId="1" xfId="2" applyNumberFormat="1" applyAlignment="1">
      <alignment vertical="center"/>
    </xf>
    <xf numFmtId="165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5" fontId="9" fillId="5" borderId="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0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2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2" fillId="2" borderId="17" xfId="2" applyNumberFormat="1" applyBorder="1" applyAlignment="1">
      <alignment vertical="center"/>
    </xf>
    <xf numFmtId="165" fontId="0" fillId="0" borderId="14" xfId="1" applyNumberFormat="1" applyFont="1" applyBorder="1" applyAlignment="1">
      <alignment vertical="center"/>
    </xf>
    <xf numFmtId="165" fontId="0" fillId="0" borderId="16" xfId="1" applyNumberFormat="1" applyFont="1" applyBorder="1" applyAlignment="1">
      <alignment vertical="center"/>
    </xf>
    <xf numFmtId="165" fontId="0" fillId="0" borderId="18" xfId="1" applyNumberFormat="1" applyFon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165" fontId="0" fillId="0" borderId="20" xfId="1" applyNumberFormat="1" applyFont="1" applyBorder="1" applyAlignment="1">
      <alignment vertical="center"/>
    </xf>
    <xf numFmtId="165" fontId="0" fillId="0" borderId="21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3" borderId="2" xfId="3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2" xfId="3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3" borderId="5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0" fillId="3" borderId="5" xfId="3" applyFont="1" applyBorder="1" applyAlignment="1">
      <alignment horizontal="center" vertical="center"/>
    </xf>
    <xf numFmtId="0" fontId="10" fillId="3" borderId="0" xfId="3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3" borderId="14" xfId="3" applyBorder="1" applyAlignment="1">
      <alignment horizontal="left" vertical="center" wrapText="1"/>
    </xf>
    <xf numFmtId="0" fontId="4" fillId="3" borderId="15" xfId="3" applyBorder="1" applyAlignment="1">
      <alignment horizontal="left" vertical="center" wrapText="1"/>
    </xf>
    <xf numFmtId="0" fontId="4" fillId="3" borderId="16" xfId="3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4" borderId="5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8" fillId="3" borderId="2" xfId="3" applyFont="1" applyBorder="1" applyAlignment="1">
      <alignment horizontal="left" vertical="center"/>
    </xf>
  </cellXfs>
  <cellStyles count="5">
    <cellStyle name="60% - Colore 1" xfId="4" builtinId="32"/>
    <cellStyle name="Cella da controllare" xfId="2" builtinId="23"/>
    <cellStyle name="Colore 1" xfId="3" builtinId="29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1273969</xdr:colOff>
      <xdr:row>288</xdr:row>
      <xdr:rowOff>166687</xdr:rowOff>
    </xdr:from>
    <xdr:to>
      <xdr:col>3</xdr:col>
      <xdr:colOff>607219</xdr:colOff>
      <xdr:row>290</xdr:row>
      <xdr:rowOff>107157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106465687"/>
          <a:ext cx="3476625" cy="65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topLeftCell="A274" zoomScale="80" zoomScaleNormal="80" workbookViewId="0">
      <selection activeCell="A265" sqref="A265:D278"/>
    </sheetView>
  </sheetViews>
  <sheetFormatPr defaultColWidth="9.140625" defaultRowHeight="27.75" customHeight="1" x14ac:dyDescent="0.25"/>
  <cols>
    <col min="1" max="1" width="35.85546875" style="1" customWidth="1"/>
    <col min="2" max="2" width="34.28515625" style="1" customWidth="1"/>
    <col min="3" max="3" width="27.85546875" style="1" customWidth="1"/>
    <col min="4" max="4" width="21.140625" style="1" customWidth="1"/>
    <col min="5" max="5" width="22.5703125" style="1" customWidth="1"/>
    <col min="6" max="6" width="20.42578125" style="1" customWidth="1"/>
    <col min="7" max="7" width="16.7109375" style="1" customWidth="1"/>
    <col min="8" max="8" width="30.85546875" style="1" customWidth="1"/>
    <col min="9" max="16384" width="9.140625" style="1"/>
  </cols>
  <sheetData>
    <row r="1" spans="1:8" ht="27.75" customHeight="1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7.75" customHeight="1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7.75" customHeight="1" x14ac:dyDescent="0.25">
      <c r="A3" s="29" t="s">
        <v>79</v>
      </c>
      <c r="B3" s="28" t="s">
        <v>80</v>
      </c>
      <c r="C3" s="28"/>
      <c r="D3" s="25"/>
      <c r="E3" s="25"/>
      <c r="F3" s="25"/>
      <c r="G3" s="25"/>
      <c r="H3" s="25"/>
    </row>
    <row r="4" spans="1:8" ht="27.75" customHeight="1" x14ac:dyDescent="0.25">
      <c r="A4" s="29" t="s">
        <v>81</v>
      </c>
      <c r="B4" s="29" t="s">
        <v>82</v>
      </c>
      <c r="C4" s="25"/>
      <c r="D4" s="25"/>
      <c r="E4" s="25"/>
      <c r="F4" s="25"/>
      <c r="G4" s="25"/>
      <c r="H4" s="25"/>
    </row>
    <row r="5" spans="1:8" ht="27.75" customHeight="1" x14ac:dyDescent="0.25">
      <c r="A5" s="25"/>
      <c r="B5" s="25"/>
      <c r="C5" s="25"/>
      <c r="D5" s="25"/>
      <c r="E5" s="25"/>
      <c r="F5" s="25"/>
      <c r="G5" s="25"/>
      <c r="H5" s="25"/>
    </row>
    <row r="6" spans="1:8" ht="27.75" customHeight="1" x14ac:dyDescent="0.25">
      <c r="A6" s="57" t="s">
        <v>0</v>
      </c>
      <c r="B6" s="58"/>
      <c r="C6" s="58"/>
      <c r="D6" s="58"/>
    </row>
    <row r="8" spans="1:8" ht="27.75" customHeight="1" x14ac:dyDescent="0.25">
      <c r="A8" s="59" t="s">
        <v>1</v>
      </c>
      <c r="B8" s="60"/>
      <c r="C8" s="2" t="s">
        <v>48</v>
      </c>
      <c r="D8" s="2" t="s">
        <v>48</v>
      </c>
    </row>
    <row r="9" spans="1:8" ht="27.75" customHeight="1" x14ac:dyDescent="0.25">
      <c r="A9" s="55" t="s">
        <v>52</v>
      </c>
      <c r="B9" s="56"/>
      <c r="C9" s="5">
        <v>18000</v>
      </c>
      <c r="D9" s="5">
        <v>18000</v>
      </c>
    </row>
    <row r="10" spans="1:8" ht="38.25" customHeight="1" x14ac:dyDescent="0.25">
      <c r="A10" s="55" t="s">
        <v>51</v>
      </c>
      <c r="B10" s="56"/>
      <c r="C10" s="5">
        <v>9000</v>
      </c>
      <c r="D10" s="5">
        <v>9000</v>
      </c>
    </row>
    <row r="11" spans="1:8" ht="38.25" customHeight="1" x14ac:dyDescent="0.25">
      <c r="A11" s="55" t="s">
        <v>53</v>
      </c>
      <c r="B11" s="56"/>
      <c r="C11" s="5">
        <v>9000</v>
      </c>
      <c r="D11" s="5">
        <v>9000</v>
      </c>
    </row>
    <row r="12" spans="1:8" ht="38.25" customHeight="1" x14ac:dyDescent="0.25">
      <c r="A12" s="55" t="s">
        <v>54</v>
      </c>
      <c r="B12" s="56"/>
      <c r="C12" s="5">
        <v>9000</v>
      </c>
      <c r="D12" s="5">
        <v>9000</v>
      </c>
    </row>
    <row r="13" spans="1:8" ht="53.25" customHeight="1" x14ac:dyDescent="0.25">
      <c r="A13" s="55" t="s">
        <v>55</v>
      </c>
      <c r="B13" s="56"/>
      <c r="C13" s="5">
        <v>9000</v>
      </c>
      <c r="D13" s="5">
        <v>9000</v>
      </c>
    </row>
    <row r="14" spans="1:8" ht="27.75" customHeight="1" x14ac:dyDescent="0.25">
      <c r="A14" s="55" t="s">
        <v>56</v>
      </c>
      <c r="B14" s="56"/>
      <c r="C14" s="5">
        <v>9000</v>
      </c>
      <c r="D14" s="5">
        <v>9000</v>
      </c>
    </row>
    <row r="15" spans="1:8" ht="27.75" customHeight="1" x14ac:dyDescent="0.25">
      <c r="A15" s="55" t="s">
        <v>57</v>
      </c>
      <c r="B15" s="56"/>
      <c r="C15" s="5">
        <v>9000</v>
      </c>
      <c r="D15" s="5">
        <v>9000</v>
      </c>
    </row>
    <row r="16" spans="1:8" ht="27.75" customHeight="1" x14ac:dyDescent="0.25">
      <c r="A16" s="55" t="s">
        <v>68</v>
      </c>
      <c r="B16" s="56"/>
      <c r="C16" s="5">
        <v>9000</v>
      </c>
      <c r="D16" s="5">
        <v>9000</v>
      </c>
    </row>
    <row r="17" spans="1:9" ht="27.75" customHeight="1" x14ac:dyDescent="0.25">
      <c r="A17" s="61" t="s">
        <v>2</v>
      </c>
      <c r="B17" s="62"/>
      <c r="C17" s="5">
        <f>SUM(C9:C16)</f>
        <v>81000</v>
      </c>
      <c r="D17" s="5">
        <f>SUM(D9:D16)</f>
        <v>81000</v>
      </c>
    </row>
    <row r="18" spans="1:9" ht="27.75" customHeight="1" x14ac:dyDescent="0.25">
      <c r="A18" s="19"/>
      <c r="B18" s="19"/>
      <c r="C18" s="20"/>
      <c r="D18" s="20"/>
    </row>
    <row r="19" spans="1:9" ht="27.75" customHeight="1" x14ac:dyDescent="0.25">
      <c r="A19" s="57" t="s">
        <v>3</v>
      </c>
      <c r="B19" s="58"/>
      <c r="C19" s="58"/>
      <c r="D19" s="58"/>
      <c r="E19" s="58"/>
      <c r="F19" s="58"/>
      <c r="G19" s="58"/>
      <c r="H19" s="58"/>
    </row>
    <row r="20" spans="1:9" ht="27.75" customHeight="1" x14ac:dyDescent="0.25">
      <c r="A20" s="1" t="s">
        <v>41</v>
      </c>
    </row>
    <row r="22" spans="1:9" ht="27.75" customHeight="1" thickBot="1" x14ac:dyDescent="0.3">
      <c r="A22" s="59" t="s">
        <v>89</v>
      </c>
      <c r="B22" s="60"/>
      <c r="C22" s="2" t="s">
        <v>4</v>
      </c>
      <c r="D22" s="2" t="s">
        <v>5</v>
      </c>
      <c r="E22" s="2" t="s">
        <v>6</v>
      </c>
      <c r="F22" s="2" t="s">
        <v>7</v>
      </c>
      <c r="G22" s="2" t="s">
        <v>48</v>
      </c>
      <c r="H22" s="2" t="s">
        <v>48</v>
      </c>
    </row>
    <row r="23" spans="1:9" ht="27.75" customHeight="1" thickTop="1" thickBot="1" x14ac:dyDescent="0.3">
      <c r="A23" s="53" t="s">
        <v>52</v>
      </c>
      <c r="B23" s="54"/>
      <c r="C23" s="4">
        <v>5</v>
      </c>
      <c r="D23" s="4">
        <v>12</v>
      </c>
      <c r="E23" s="4" t="s">
        <v>71</v>
      </c>
      <c r="F23" s="4">
        <v>575</v>
      </c>
      <c r="G23" s="6">
        <f t="shared" ref="G23:G34" si="0">D23*F23</f>
        <v>6900</v>
      </c>
      <c r="H23" s="5">
        <v>6120</v>
      </c>
    </row>
    <row r="24" spans="1:9" ht="27.75" customHeight="1" thickTop="1" thickBot="1" x14ac:dyDescent="0.3">
      <c r="A24" s="53" t="s">
        <v>51</v>
      </c>
      <c r="B24" s="54"/>
      <c r="C24" s="4">
        <v>6</v>
      </c>
      <c r="D24" s="4">
        <v>12</v>
      </c>
      <c r="E24" s="4" t="s">
        <v>71</v>
      </c>
      <c r="F24" s="4">
        <v>575</v>
      </c>
      <c r="G24" s="6">
        <f t="shared" si="0"/>
        <v>6900</v>
      </c>
      <c r="H24" s="5">
        <v>7270</v>
      </c>
    </row>
    <row r="25" spans="1:9" ht="27.75" customHeight="1" thickTop="1" thickBot="1" x14ac:dyDescent="0.3">
      <c r="A25" s="53" t="s">
        <v>53</v>
      </c>
      <c r="B25" s="54"/>
      <c r="C25" s="4">
        <v>6</v>
      </c>
      <c r="D25" s="4">
        <v>12</v>
      </c>
      <c r="E25" s="4" t="s">
        <v>71</v>
      </c>
      <c r="F25" s="4">
        <v>575</v>
      </c>
      <c r="G25" s="6">
        <f t="shared" si="0"/>
        <v>6900</v>
      </c>
      <c r="H25" s="36">
        <v>6900</v>
      </c>
    </row>
    <row r="26" spans="1:9" ht="27.75" customHeight="1" thickTop="1" thickBot="1" x14ac:dyDescent="0.3">
      <c r="A26" s="53" t="s">
        <v>54</v>
      </c>
      <c r="B26" s="54"/>
      <c r="C26" s="4">
        <v>4</v>
      </c>
      <c r="D26" s="4">
        <v>8</v>
      </c>
      <c r="E26" s="4" t="s">
        <v>71</v>
      </c>
      <c r="F26" s="4">
        <v>575</v>
      </c>
      <c r="G26" s="35">
        <f t="shared" si="0"/>
        <v>4600</v>
      </c>
      <c r="H26" s="38">
        <v>4600</v>
      </c>
    </row>
    <row r="27" spans="1:9" ht="27.75" customHeight="1" thickTop="1" thickBot="1" x14ac:dyDescent="0.3">
      <c r="A27" s="53" t="s">
        <v>54</v>
      </c>
      <c r="B27" s="54"/>
      <c r="C27" s="4">
        <v>1</v>
      </c>
      <c r="D27" s="4">
        <v>2</v>
      </c>
      <c r="E27" s="4" t="s">
        <v>72</v>
      </c>
      <c r="F27" s="4">
        <v>760</v>
      </c>
      <c r="G27" s="35">
        <f t="shared" si="0"/>
        <v>1520</v>
      </c>
      <c r="H27" s="39">
        <v>1520</v>
      </c>
    </row>
    <row r="28" spans="1:9" ht="27.75" customHeight="1" thickTop="1" thickBot="1" x14ac:dyDescent="0.3">
      <c r="A28" s="53" t="s">
        <v>55</v>
      </c>
      <c r="B28" s="54"/>
      <c r="C28" s="4">
        <v>2</v>
      </c>
      <c r="D28" s="4">
        <v>4</v>
      </c>
      <c r="E28" s="4" t="s">
        <v>71</v>
      </c>
      <c r="F28" s="4">
        <v>575</v>
      </c>
      <c r="G28" s="35">
        <f t="shared" si="0"/>
        <v>2300</v>
      </c>
      <c r="H28" s="40">
        <v>2300</v>
      </c>
    </row>
    <row r="29" spans="1:9" ht="27.75" customHeight="1" thickTop="1" thickBot="1" x14ac:dyDescent="0.3">
      <c r="A29" s="53" t="s">
        <v>55</v>
      </c>
      <c r="B29" s="54"/>
      <c r="C29" s="4">
        <v>3</v>
      </c>
      <c r="D29" s="4">
        <v>6</v>
      </c>
      <c r="E29" s="4" t="s">
        <v>72</v>
      </c>
      <c r="F29" s="4">
        <v>760</v>
      </c>
      <c r="G29" s="35">
        <f t="shared" si="0"/>
        <v>4560</v>
      </c>
      <c r="H29" s="41">
        <v>4560</v>
      </c>
    </row>
    <row r="30" spans="1:9" ht="27.75" customHeight="1" thickTop="1" thickBot="1" x14ac:dyDescent="0.3">
      <c r="A30" s="53" t="s">
        <v>56</v>
      </c>
      <c r="B30" s="54"/>
      <c r="C30" s="4">
        <v>4</v>
      </c>
      <c r="D30" s="4">
        <v>9</v>
      </c>
      <c r="E30" s="4" t="s">
        <v>71</v>
      </c>
      <c r="F30" s="4">
        <v>575</v>
      </c>
      <c r="G30" s="35">
        <f t="shared" si="0"/>
        <v>5175</v>
      </c>
      <c r="H30" s="40">
        <f>4*575</f>
        <v>2300</v>
      </c>
      <c r="I30" s="26"/>
    </row>
    <row r="31" spans="1:9" ht="27.75" customHeight="1" thickTop="1" thickBot="1" x14ac:dyDescent="0.3">
      <c r="A31" s="53" t="s">
        <v>56</v>
      </c>
      <c r="B31" s="54"/>
      <c r="C31" s="4">
        <v>1</v>
      </c>
      <c r="D31" s="4">
        <v>2</v>
      </c>
      <c r="E31" s="4" t="s">
        <v>72</v>
      </c>
      <c r="F31" s="4">
        <v>760</v>
      </c>
      <c r="G31" s="35">
        <f t="shared" si="0"/>
        <v>1520</v>
      </c>
      <c r="H31" s="41">
        <f>6*760</f>
        <v>4560</v>
      </c>
    </row>
    <row r="32" spans="1:9" ht="27.75" customHeight="1" thickTop="1" thickBot="1" x14ac:dyDescent="0.3">
      <c r="A32" s="53" t="s">
        <v>57</v>
      </c>
      <c r="B32" s="54"/>
      <c r="C32" s="4">
        <v>5</v>
      </c>
      <c r="D32" s="4">
        <v>10</v>
      </c>
      <c r="E32" s="4" t="s">
        <v>71</v>
      </c>
      <c r="F32" s="4">
        <v>575</v>
      </c>
      <c r="G32" s="6">
        <f t="shared" si="0"/>
        <v>5750</v>
      </c>
      <c r="H32" s="37">
        <v>5750</v>
      </c>
    </row>
    <row r="33" spans="1:8" ht="27.75" customHeight="1" thickTop="1" thickBot="1" x14ac:dyDescent="0.3">
      <c r="A33" s="53" t="s">
        <v>68</v>
      </c>
      <c r="B33" s="54"/>
      <c r="C33" s="4">
        <v>4</v>
      </c>
      <c r="D33" s="4">
        <v>8</v>
      </c>
      <c r="E33" s="4" t="s">
        <v>71</v>
      </c>
      <c r="F33" s="4">
        <v>575</v>
      </c>
      <c r="G33" s="6">
        <f t="shared" si="0"/>
        <v>4600</v>
      </c>
      <c r="H33" s="5">
        <f>6*575</f>
        <v>3450</v>
      </c>
    </row>
    <row r="34" spans="1:8" ht="27.75" customHeight="1" thickTop="1" thickBot="1" x14ac:dyDescent="0.3">
      <c r="A34" s="53" t="s">
        <v>68</v>
      </c>
      <c r="B34" s="54"/>
      <c r="C34" s="4">
        <v>1</v>
      </c>
      <c r="D34" s="4">
        <v>2</v>
      </c>
      <c r="E34" s="4" t="s">
        <v>72</v>
      </c>
      <c r="F34" s="4">
        <v>760</v>
      </c>
      <c r="G34" s="6">
        <f t="shared" si="0"/>
        <v>1520</v>
      </c>
      <c r="H34" s="20">
        <f>4*760</f>
        <v>3040</v>
      </c>
    </row>
    <row r="35" spans="1:8" ht="27.75" customHeight="1" thickTop="1" thickBot="1" x14ac:dyDescent="0.3">
      <c r="E35" s="26"/>
      <c r="F35" s="3" t="s">
        <v>2</v>
      </c>
      <c r="G35" s="6">
        <f>SUM(G23:G34)</f>
        <v>52245</v>
      </c>
      <c r="H35" s="6">
        <f>SUM(H23:H34)</f>
        <v>52370</v>
      </c>
    </row>
    <row r="36" spans="1:8" ht="27.75" customHeight="1" thickTop="1" x14ac:dyDescent="0.25"/>
    <row r="37" spans="1:8" ht="27.75" customHeight="1" x14ac:dyDescent="0.25">
      <c r="A37" s="57" t="s">
        <v>8</v>
      </c>
      <c r="B37" s="58"/>
      <c r="C37" s="58"/>
      <c r="D37" s="58"/>
      <c r="E37" s="58"/>
      <c r="F37" s="58"/>
      <c r="G37" s="58"/>
      <c r="H37" s="58"/>
    </row>
    <row r="38" spans="1:8" ht="27.75" customHeight="1" x14ac:dyDescent="0.25">
      <c r="A38" s="1" t="s">
        <v>40</v>
      </c>
    </row>
    <row r="40" spans="1:8" ht="27.75" customHeight="1" thickBot="1" x14ac:dyDescent="0.3">
      <c r="A40" s="2" t="s">
        <v>9</v>
      </c>
      <c r="B40" s="2" t="s">
        <v>1</v>
      </c>
      <c r="C40" s="2" t="s">
        <v>10</v>
      </c>
      <c r="D40" s="2" t="s">
        <v>11</v>
      </c>
      <c r="E40" s="2" t="s">
        <v>12</v>
      </c>
      <c r="F40" s="2" t="s">
        <v>13</v>
      </c>
      <c r="G40" s="2" t="s">
        <v>48</v>
      </c>
      <c r="H40" s="2" t="s">
        <v>48</v>
      </c>
    </row>
    <row r="41" spans="1:8" ht="40.5" customHeight="1" thickTop="1" thickBot="1" x14ac:dyDescent="0.3">
      <c r="A41" s="4" t="s">
        <v>58</v>
      </c>
      <c r="B41" s="23" t="s">
        <v>52</v>
      </c>
      <c r="C41" s="24" t="s">
        <v>60</v>
      </c>
      <c r="D41" s="4" t="s">
        <v>64</v>
      </c>
      <c r="E41" s="4">
        <v>10</v>
      </c>
      <c r="F41" s="5">
        <v>131</v>
      </c>
      <c r="G41" s="6">
        <f>E41*F41</f>
        <v>1310</v>
      </c>
      <c r="H41" s="5">
        <v>1310</v>
      </c>
    </row>
    <row r="42" spans="1:8" ht="27.75" customHeight="1" thickTop="1" thickBot="1" x14ac:dyDescent="0.3">
      <c r="A42" s="4" t="s">
        <v>58</v>
      </c>
      <c r="B42" s="23" t="s">
        <v>52</v>
      </c>
      <c r="C42" s="24" t="s">
        <v>60</v>
      </c>
      <c r="D42" s="4" t="s">
        <v>65</v>
      </c>
      <c r="E42" s="4">
        <v>25</v>
      </c>
      <c r="F42" s="5">
        <v>280</v>
      </c>
      <c r="G42" s="6">
        <f t="shared" ref="G42:G47" si="1">E42*F42</f>
        <v>7000</v>
      </c>
      <c r="H42" s="5">
        <f t="shared" ref="H42:H55" si="2">+F42*E42</f>
        <v>7000</v>
      </c>
    </row>
    <row r="43" spans="1:8" ht="43.5" customHeight="1" thickTop="1" thickBot="1" x14ac:dyDescent="0.3">
      <c r="A43" s="4" t="s">
        <v>58</v>
      </c>
      <c r="B43" s="23" t="s">
        <v>52</v>
      </c>
      <c r="C43" s="24" t="s">
        <v>60</v>
      </c>
      <c r="D43" s="4" t="s">
        <v>66</v>
      </c>
      <c r="E43" s="4">
        <v>75</v>
      </c>
      <c r="F43" s="5">
        <v>214</v>
      </c>
      <c r="G43" s="6">
        <f t="shared" si="1"/>
        <v>16050</v>
      </c>
      <c r="H43" s="5">
        <f t="shared" si="2"/>
        <v>16050</v>
      </c>
    </row>
    <row r="44" spans="1:8" ht="43.5" customHeight="1" thickTop="1" thickBot="1" x14ac:dyDescent="0.3">
      <c r="A44" s="4" t="s">
        <v>73</v>
      </c>
      <c r="B44" s="23" t="s">
        <v>52</v>
      </c>
      <c r="C44" s="24" t="s">
        <v>60</v>
      </c>
      <c r="D44" s="4" t="s">
        <v>64</v>
      </c>
      <c r="E44" s="4">
        <v>3</v>
      </c>
      <c r="F44" s="5">
        <v>131</v>
      </c>
      <c r="G44" s="6">
        <f t="shared" si="1"/>
        <v>393</v>
      </c>
      <c r="H44" s="5">
        <f t="shared" si="2"/>
        <v>393</v>
      </c>
    </row>
    <row r="45" spans="1:8" ht="27.75" customHeight="1" thickTop="1" thickBot="1" x14ac:dyDescent="0.3">
      <c r="A45" s="4" t="s">
        <v>73</v>
      </c>
      <c r="B45" s="23" t="s">
        <v>52</v>
      </c>
      <c r="C45" s="24" t="s">
        <v>60</v>
      </c>
      <c r="D45" s="4" t="s">
        <v>65</v>
      </c>
      <c r="E45" s="4">
        <v>10</v>
      </c>
      <c r="F45" s="5">
        <v>280</v>
      </c>
      <c r="G45" s="6">
        <f t="shared" si="1"/>
        <v>2800</v>
      </c>
      <c r="H45" s="5">
        <f t="shared" si="2"/>
        <v>2800</v>
      </c>
    </row>
    <row r="46" spans="1:8" ht="27.75" customHeight="1" thickTop="1" thickBot="1" x14ac:dyDescent="0.3">
      <c r="A46" s="4" t="s">
        <v>73</v>
      </c>
      <c r="B46" s="23" t="s">
        <v>52</v>
      </c>
      <c r="C46" s="24" t="s">
        <v>60</v>
      </c>
      <c r="D46" s="4" t="s">
        <v>66</v>
      </c>
      <c r="E46" s="4">
        <v>60</v>
      </c>
      <c r="F46" s="5">
        <v>214</v>
      </c>
      <c r="G46" s="6">
        <f t="shared" si="1"/>
        <v>12840</v>
      </c>
      <c r="H46" s="5">
        <f t="shared" si="2"/>
        <v>12840</v>
      </c>
    </row>
    <row r="47" spans="1:8" ht="27.75" customHeight="1" thickTop="1" thickBot="1" x14ac:dyDescent="0.3">
      <c r="A47" s="4" t="s">
        <v>73</v>
      </c>
      <c r="B47" s="23" t="s">
        <v>52</v>
      </c>
      <c r="C47" s="24" t="s">
        <v>60</v>
      </c>
      <c r="D47" s="4" t="s">
        <v>74</v>
      </c>
      <c r="E47" s="4">
        <v>16</v>
      </c>
      <c r="F47" s="5">
        <v>162</v>
      </c>
      <c r="G47" s="6">
        <f t="shared" si="1"/>
        <v>2592</v>
      </c>
      <c r="H47" s="5">
        <f t="shared" si="2"/>
        <v>2592</v>
      </c>
    </row>
    <row r="48" spans="1:8" ht="27.75" customHeight="1" thickTop="1" thickBot="1" x14ac:dyDescent="0.3">
      <c r="A48" s="4" t="s">
        <v>75</v>
      </c>
      <c r="B48" s="23" t="s">
        <v>52</v>
      </c>
      <c r="C48" s="24" t="s">
        <v>60</v>
      </c>
      <c r="D48" s="4" t="s">
        <v>64</v>
      </c>
      <c r="E48" s="4">
        <v>6</v>
      </c>
      <c r="F48" s="5">
        <v>131</v>
      </c>
      <c r="G48" s="6">
        <f t="shared" ref="G48:G51" si="3">E48*F48</f>
        <v>786</v>
      </c>
      <c r="H48" s="5">
        <f t="shared" si="2"/>
        <v>786</v>
      </c>
    </row>
    <row r="49" spans="1:8" ht="27.75" customHeight="1" thickTop="1" thickBot="1" x14ac:dyDescent="0.3">
      <c r="A49" s="4" t="s">
        <v>75</v>
      </c>
      <c r="B49" s="23" t="s">
        <v>52</v>
      </c>
      <c r="C49" s="24" t="s">
        <v>60</v>
      </c>
      <c r="D49" s="4" t="s">
        <v>65</v>
      </c>
      <c r="E49" s="4">
        <v>8</v>
      </c>
      <c r="F49" s="5">
        <v>280</v>
      </c>
      <c r="G49" s="6">
        <f t="shared" si="3"/>
        <v>2240</v>
      </c>
      <c r="H49" s="5">
        <f t="shared" si="2"/>
        <v>2240</v>
      </c>
    </row>
    <row r="50" spans="1:8" ht="27.75" customHeight="1" thickTop="1" thickBot="1" x14ac:dyDescent="0.3">
      <c r="A50" s="4" t="s">
        <v>75</v>
      </c>
      <c r="B50" s="23" t="s">
        <v>52</v>
      </c>
      <c r="C50" s="24" t="s">
        <v>60</v>
      </c>
      <c r="D50" s="4" t="s">
        <v>66</v>
      </c>
      <c r="E50" s="4">
        <v>19</v>
      </c>
      <c r="F50" s="5">
        <v>214</v>
      </c>
      <c r="G50" s="6">
        <f t="shared" si="3"/>
        <v>4066</v>
      </c>
      <c r="H50" s="5">
        <f t="shared" si="2"/>
        <v>4066</v>
      </c>
    </row>
    <row r="51" spans="1:8" ht="27.75" customHeight="1" thickTop="1" thickBot="1" x14ac:dyDescent="0.3">
      <c r="A51" s="4" t="s">
        <v>75</v>
      </c>
      <c r="B51" s="23" t="s">
        <v>52</v>
      </c>
      <c r="C51" s="24" t="s">
        <v>60</v>
      </c>
      <c r="D51" s="4" t="s">
        <v>74</v>
      </c>
      <c r="E51" s="4">
        <v>7</v>
      </c>
      <c r="F51" s="5">
        <v>162</v>
      </c>
      <c r="G51" s="6">
        <f t="shared" si="3"/>
        <v>1134</v>
      </c>
      <c r="H51" s="5">
        <f t="shared" si="2"/>
        <v>1134</v>
      </c>
    </row>
    <row r="52" spans="1:8" ht="27.75" customHeight="1" thickTop="1" thickBot="1" x14ac:dyDescent="0.3">
      <c r="A52" s="4" t="s">
        <v>76</v>
      </c>
      <c r="B52" s="23" t="s">
        <v>52</v>
      </c>
      <c r="C52" s="24" t="s">
        <v>60</v>
      </c>
      <c r="D52" s="4" t="s">
        <v>64</v>
      </c>
      <c r="E52" s="4">
        <v>5</v>
      </c>
      <c r="F52" s="5">
        <v>131</v>
      </c>
      <c r="G52" s="6">
        <f t="shared" ref="G52:G55" si="4">E52*F52</f>
        <v>655</v>
      </c>
      <c r="H52" s="5">
        <f t="shared" si="2"/>
        <v>655</v>
      </c>
    </row>
    <row r="53" spans="1:8" ht="27.75" customHeight="1" thickTop="1" thickBot="1" x14ac:dyDescent="0.3">
      <c r="A53" s="4" t="s">
        <v>76</v>
      </c>
      <c r="B53" s="23" t="s">
        <v>52</v>
      </c>
      <c r="C53" s="24" t="s">
        <v>60</v>
      </c>
      <c r="D53" s="4" t="s">
        <v>65</v>
      </c>
      <c r="E53" s="4">
        <v>4</v>
      </c>
      <c r="F53" s="5">
        <v>280</v>
      </c>
      <c r="G53" s="6">
        <f t="shared" si="4"/>
        <v>1120</v>
      </c>
      <c r="H53" s="5">
        <f t="shared" si="2"/>
        <v>1120</v>
      </c>
    </row>
    <row r="54" spans="1:8" ht="27.75" customHeight="1" thickTop="1" thickBot="1" x14ac:dyDescent="0.3">
      <c r="A54" s="4" t="s">
        <v>76</v>
      </c>
      <c r="B54" s="23" t="s">
        <v>52</v>
      </c>
      <c r="C54" s="24" t="s">
        <v>60</v>
      </c>
      <c r="D54" s="4" t="s">
        <v>66</v>
      </c>
      <c r="E54" s="4">
        <v>9</v>
      </c>
      <c r="F54" s="5">
        <v>214</v>
      </c>
      <c r="G54" s="6">
        <f t="shared" si="4"/>
        <v>1926</v>
      </c>
      <c r="H54" s="5">
        <f t="shared" si="2"/>
        <v>1926</v>
      </c>
    </row>
    <row r="55" spans="1:8" ht="27.75" customHeight="1" thickTop="1" thickBot="1" x14ac:dyDescent="0.3">
      <c r="A55" s="4" t="s">
        <v>76</v>
      </c>
      <c r="B55" s="23" t="s">
        <v>52</v>
      </c>
      <c r="C55" s="24" t="s">
        <v>60</v>
      </c>
      <c r="D55" s="4" t="s">
        <v>74</v>
      </c>
      <c r="E55" s="4">
        <v>3</v>
      </c>
      <c r="F55" s="5">
        <v>162</v>
      </c>
      <c r="G55" s="6">
        <f t="shared" si="4"/>
        <v>486</v>
      </c>
      <c r="H55" s="5">
        <f t="shared" si="2"/>
        <v>486</v>
      </c>
    </row>
    <row r="56" spans="1:8" ht="48" customHeight="1" thickTop="1" thickBot="1" x14ac:dyDescent="0.3">
      <c r="A56" s="4" t="s">
        <v>58</v>
      </c>
      <c r="B56" s="23" t="s">
        <v>51</v>
      </c>
      <c r="C56" s="24" t="s">
        <v>60</v>
      </c>
      <c r="D56" s="4" t="s">
        <v>64</v>
      </c>
      <c r="E56" s="4">
        <v>2</v>
      </c>
      <c r="F56" s="5">
        <v>131</v>
      </c>
      <c r="G56" s="6">
        <f t="shared" ref="G56:G153" si="5">E56*F56</f>
        <v>262</v>
      </c>
      <c r="H56" s="5">
        <f>+F56*E56</f>
        <v>262</v>
      </c>
    </row>
    <row r="57" spans="1:8" ht="27.75" customHeight="1" thickTop="1" thickBot="1" x14ac:dyDescent="0.3">
      <c r="A57" s="4" t="s">
        <v>58</v>
      </c>
      <c r="B57" s="23" t="s">
        <v>51</v>
      </c>
      <c r="C57" s="24" t="s">
        <v>60</v>
      </c>
      <c r="D57" s="4" t="s">
        <v>66</v>
      </c>
      <c r="E57" s="4">
        <v>28</v>
      </c>
      <c r="F57" s="5">
        <v>214</v>
      </c>
      <c r="G57" s="6">
        <f t="shared" si="5"/>
        <v>5992</v>
      </c>
      <c r="H57" s="5">
        <f t="shared" ref="H57:H67" si="6">+F57*E57</f>
        <v>5992</v>
      </c>
    </row>
    <row r="58" spans="1:8" ht="27.75" customHeight="1" thickTop="1" thickBot="1" x14ac:dyDescent="0.3">
      <c r="A58" s="4" t="s">
        <v>73</v>
      </c>
      <c r="B58" s="23" t="s">
        <v>51</v>
      </c>
      <c r="C58" s="24" t="s">
        <v>60</v>
      </c>
      <c r="D58" s="4" t="s">
        <v>65</v>
      </c>
      <c r="E58" s="4">
        <v>2</v>
      </c>
      <c r="F58" s="5">
        <v>280</v>
      </c>
      <c r="G58" s="6">
        <f t="shared" si="5"/>
        <v>560</v>
      </c>
      <c r="H58" s="5">
        <f t="shared" si="6"/>
        <v>560</v>
      </c>
    </row>
    <row r="59" spans="1:8" ht="27.75" customHeight="1" thickTop="1" thickBot="1" x14ac:dyDescent="0.3">
      <c r="A59" s="4" t="s">
        <v>73</v>
      </c>
      <c r="B59" s="23" t="s">
        <v>51</v>
      </c>
      <c r="C59" s="24" t="s">
        <v>60</v>
      </c>
      <c r="D59" s="4" t="s">
        <v>66</v>
      </c>
      <c r="E59" s="4">
        <v>20</v>
      </c>
      <c r="F59" s="5">
        <v>214</v>
      </c>
      <c r="G59" s="6">
        <f t="shared" si="5"/>
        <v>4280</v>
      </c>
      <c r="H59" s="5">
        <f t="shared" si="6"/>
        <v>4280</v>
      </c>
    </row>
    <row r="60" spans="1:8" ht="27.75" customHeight="1" thickTop="1" thickBot="1" x14ac:dyDescent="0.3">
      <c r="A60" s="4" t="s">
        <v>73</v>
      </c>
      <c r="B60" s="23" t="s">
        <v>51</v>
      </c>
      <c r="C60" s="24" t="s">
        <v>60</v>
      </c>
      <c r="D60" s="4" t="s">
        <v>74</v>
      </c>
      <c r="E60" s="4">
        <v>5</v>
      </c>
      <c r="F60" s="5">
        <v>162</v>
      </c>
      <c r="G60" s="6">
        <f t="shared" si="5"/>
        <v>810</v>
      </c>
      <c r="H60" s="5">
        <f t="shared" si="6"/>
        <v>810</v>
      </c>
    </row>
    <row r="61" spans="1:8" ht="27.75" customHeight="1" thickTop="1" thickBot="1" x14ac:dyDescent="0.3">
      <c r="A61" s="4" t="s">
        <v>75</v>
      </c>
      <c r="B61" s="23" t="s">
        <v>51</v>
      </c>
      <c r="C61" s="24" t="s">
        <v>60</v>
      </c>
      <c r="D61" s="4" t="s">
        <v>64</v>
      </c>
      <c r="E61" s="4">
        <v>1</v>
      </c>
      <c r="F61" s="5">
        <v>131</v>
      </c>
      <c r="G61" s="6">
        <f t="shared" si="5"/>
        <v>131</v>
      </c>
      <c r="H61" s="5">
        <f t="shared" si="6"/>
        <v>131</v>
      </c>
    </row>
    <row r="62" spans="1:8" ht="27.75" customHeight="1" thickTop="1" thickBot="1" x14ac:dyDescent="0.3">
      <c r="A62" s="4" t="s">
        <v>75</v>
      </c>
      <c r="B62" s="23" t="s">
        <v>51</v>
      </c>
      <c r="C62" s="24" t="s">
        <v>60</v>
      </c>
      <c r="D62" s="4" t="s">
        <v>65</v>
      </c>
      <c r="E62" s="4">
        <v>1</v>
      </c>
      <c r="F62" s="5">
        <v>280</v>
      </c>
      <c r="G62" s="6">
        <f t="shared" si="5"/>
        <v>280</v>
      </c>
      <c r="H62" s="5">
        <f t="shared" si="6"/>
        <v>280</v>
      </c>
    </row>
    <row r="63" spans="1:8" ht="27.75" customHeight="1" thickTop="1" thickBot="1" x14ac:dyDescent="0.3">
      <c r="A63" s="4" t="s">
        <v>75</v>
      </c>
      <c r="B63" s="23" t="s">
        <v>51</v>
      </c>
      <c r="C63" s="24" t="s">
        <v>60</v>
      </c>
      <c r="D63" s="4" t="s">
        <v>66</v>
      </c>
      <c r="E63" s="4">
        <v>5</v>
      </c>
      <c r="F63" s="5">
        <v>214</v>
      </c>
      <c r="G63" s="6">
        <f t="shared" si="5"/>
        <v>1070</v>
      </c>
      <c r="H63" s="5">
        <f t="shared" si="6"/>
        <v>1070</v>
      </c>
    </row>
    <row r="64" spans="1:8" ht="27.75" customHeight="1" thickTop="1" thickBot="1" x14ac:dyDescent="0.3">
      <c r="A64" s="4" t="s">
        <v>75</v>
      </c>
      <c r="B64" s="23" t="s">
        <v>51</v>
      </c>
      <c r="C64" s="24" t="s">
        <v>60</v>
      </c>
      <c r="D64" s="4" t="s">
        <v>74</v>
      </c>
      <c r="E64" s="4">
        <v>1</v>
      </c>
      <c r="F64" s="5">
        <v>162</v>
      </c>
      <c r="G64" s="6">
        <f t="shared" si="5"/>
        <v>162</v>
      </c>
      <c r="H64" s="5">
        <f t="shared" si="6"/>
        <v>162</v>
      </c>
    </row>
    <row r="65" spans="1:8" ht="27.75" customHeight="1" thickTop="1" thickBot="1" x14ac:dyDescent="0.3">
      <c r="A65" s="4" t="s">
        <v>76</v>
      </c>
      <c r="B65" s="23" t="s">
        <v>51</v>
      </c>
      <c r="C65" s="24" t="s">
        <v>60</v>
      </c>
      <c r="D65" s="4" t="s">
        <v>64</v>
      </c>
      <c r="E65" s="4">
        <v>2</v>
      </c>
      <c r="F65" s="5">
        <v>131</v>
      </c>
      <c r="G65" s="6">
        <f t="shared" si="5"/>
        <v>262</v>
      </c>
      <c r="H65" s="5">
        <f t="shared" si="6"/>
        <v>262</v>
      </c>
    </row>
    <row r="66" spans="1:8" ht="27.75" customHeight="1" thickTop="1" thickBot="1" x14ac:dyDescent="0.3">
      <c r="A66" s="4" t="s">
        <v>76</v>
      </c>
      <c r="B66" s="23" t="s">
        <v>51</v>
      </c>
      <c r="C66" s="24" t="s">
        <v>60</v>
      </c>
      <c r="D66" s="4" t="s">
        <v>65</v>
      </c>
      <c r="E66" s="4">
        <v>2</v>
      </c>
      <c r="F66" s="5">
        <v>280</v>
      </c>
      <c r="G66" s="6">
        <f t="shared" si="5"/>
        <v>560</v>
      </c>
      <c r="H66" s="5">
        <f t="shared" si="6"/>
        <v>560</v>
      </c>
    </row>
    <row r="67" spans="1:8" ht="27.75" customHeight="1" thickTop="1" thickBot="1" x14ac:dyDescent="0.3">
      <c r="A67" s="4" t="s">
        <v>76</v>
      </c>
      <c r="B67" s="23" t="s">
        <v>51</v>
      </c>
      <c r="C67" s="24" t="s">
        <v>60</v>
      </c>
      <c r="D67" s="4" t="s">
        <v>66</v>
      </c>
      <c r="E67" s="4">
        <v>6</v>
      </c>
      <c r="F67" s="5">
        <v>214</v>
      </c>
      <c r="G67" s="6">
        <f t="shared" si="5"/>
        <v>1284</v>
      </c>
      <c r="H67" s="5">
        <f t="shared" si="6"/>
        <v>1284</v>
      </c>
    </row>
    <row r="68" spans="1:8" ht="45.75" customHeight="1" thickTop="1" thickBot="1" x14ac:dyDescent="0.3">
      <c r="A68" s="4" t="s">
        <v>58</v>
      </c>
      <c r="B68" s="23" t="s">
        <v>53</v>
      </c>
      <c r="C68" s="24" t="s">
        <v>60</v>
      </c>
      <c r="D68" s="4" t="s">
        <v>64</v>
      </c>
      <c r="E68" s="4">
        <v>2</v>
      </c>
      <c r="F68" s="5">
        <v>131</v>
      </c>
      <c r="G68" s="6">
        <f t="shared" si="5"/>
        <v>262</v>
      </c>
      <c r="H68" s="5">
        <f>+F68*E68</f>
        <v>262</v>
      </c>
    </row>
    <row r="69" spans="1:8" ht="27.75" customHeight="1" thickTop="1" thickBot="1" x14ac:dyDescent="0.3">
      <c r="A69" s="4" t="s">
        <v>58</v>
      </c>
      <c r="B69" s="23" t="s">
        <v>53</v>
      </c>
      <c r="C69" s="24" t="s">
        <v>60</v>
      </c>
      <c r="D69" s="4" t="s">
        <v>66</v>
      </c>
      <c r="E69" s="4">
        <v>28</v>
      </c>
      <c r="F69" s="5">
        <v>214</v>
      </c>
      <c r="G69" s="6">
        <f t="shared" si="5"/>
        <v>5992</v>
      </c>
      <c r="H69" s="5">
        <f t="shared" ref="H69:H79" si="7">+F69*E69</f>
        <v>5992</v>
      </c>
    </row>
    <row r="70" spans="1:8" ht="27.75" customHeight="1" thickTop="1" thickBot="1" x14ac:dyDescent="0.3">
      <c r="A70" s="4" t="s">
        <v>73</v>
      </c>
      <c r="B70" s="23" t="s">
        <v>53</v>
      </c>
      <c r="C70" s="24" t="s">
        <v>60</v>
      </c>
      <c r="D70" s="4" t="s">
        <v>65</v>
      </c>
      <c r="E70" s="4">
        <v>2</v>
      </c>
      <c r="F70" s="5">
        <v>280</v>
      </c>
      <c r="G70" s="6">
        <f t="shared" si="5"/>
        <v>560</v>
      </c>
      <c r="H70" s="5">
        <f t="shared" si="7"/>
        <v>560</v>
      </c>
    </row>
    <row r="71" spans="1:8" ht="27.75" customHeight="1" thickTop="1" thickBot="1" x14ac:dyDescent="0.3">
      <c r="A71" s="4" t="s">
        <v>73</v>
      </c>
      <c r="B71" s="23" t="s">
        <v>53</v>
      </c>
      <c r="C71" s="24" t="s">
        <v>60</v>
      </c>
      <c r="D71" s="4" t="s">
        <v>66</v>
      </c>
      <c r="E71" s="4">
        <v>20</v>
      </c>
      <c r="F71" s="5">
        <v>214</v>
      </c>
      <c r="G71" s="6">
        <f t="shared" si="5"/>
        <v>4280</v>
      </c>
      <c r="H71" s="5">
        <f t="shared" si="7"/>
        <v>4280</v>
      </c>
    </row>
    <row r="72" spans="1:8" ht="27.75" customHeight="1" thickTop="1" thickBot="1" x14ac:dyDescent="0.3">
      <c r="A72" s="4" t="s">
        <v>73</v>
      </c>
      <c r="B72" s="23" t="s">
        <v>53</v>
      </c>
      <c r="C72" s="24" t="s">
        <v>60</v>
      </c>
      <c r="D72" s="4" t="s">
        <v>74</v>
      </c>
      <c r="E72" s="4">
        <v>5</v>
      </c>
      <c r="F72" s="5">
        <v>162</v>
      </c>
      <c r="G72" s="6">
        <f t="shared" si="5"/>
        <v>810</v>
      </c>
      <c r="H72" s="5">
        <f t="shared" si="7"/>
        <v>810</v>
      </c>
    </row>
    <row r="73" spans="1:8" ht="27.75" customHeight="1" thickTop="1" thickBot="1" x14ac:dyDescent="0.3">
      <c r="A73" s="4" t="s">
        <v>75</v>
      </c>
      <c r="B73" s="23" t="s">
        <v>53</v>
      </c>
      <c r="C73" s="24" t="s">
        <v>60</v>
      </c>
      <c r="D73" s="4" t="s">
        <v>64</v>
      </c>
      <c r="E73" s="4">
        <v>1</v>
      </c>
      <c r="F73" s="5">
        <v>131</v>
      </c>
      <c r="G73" s="6">
        <f t="shared" si="5"/>
        <v>131</v>
      </c>
      <c r="H73" s="5">
        <f t="shared" si="7"/>
        <v>131</v>
      </c>
    </row>
    <row r="74" spans="1:8" ht="27.75" customHeight="1" thickTop="1" thickBot="1" x14ac:dyDescent="0.3">
      <c r="A74" s="4" t="s">
        <v>75</v>
      </c>
      <c r="B74" s="23" t="s">
        <v>53</v>
      </c>
      <c r="C74" s="24" t="s">
        <v>60</v>
      </c>
      <c r="D74" s="4" t="s">
        <v>65</v>
      </c>
      <c r="E74" s="4">
        <v>1</v>
      </c>
      <c r="F74" s="5">
        <v>280</v>
      </c>
      <c r="G74" s="6">
        <f t="shared" si="5"/>
        <v>280</v>
      </c>
      <c r="H74" s="5">
        <f t="shared" si="7"/>
        <v>280</v>
      </c>
    </row>
    <row r="75" spans="1:8" ht="27.75" customHeight="1" thickTop="1" thickBot="1" x14ac:dyDescent="0.3">
      <c r="A75" s="4" t="s">
        <v>75</v>
      </c>
      <c r="B75" s="23" t="s">
        <v>53</v>
      </c>
      <c r="C75" s="24" t="s">
        <v>60</v>
      </c>
      <c r="D75" s="4" t="s">
        <v>66</v>
      </c>
      <c r="E75" s="4">
        <v>5</v>
      </c>
      <c r="F75" s="5">
        <v>214</v>
      </c>
      <c r="G75" s="6">
        <f t="shared" si="5"/>
        <v>1070</v>
      </c>
      <c r="H75" s="5">
        <f t="shared" si="7"/>
        <v>1070</v>
      </c>
    </row>
    <row r="76" spans="1:8" ht="27.75" customHeight="1" thickTop="1" thickBot="1" x14ac:dyDescent="0.3">
      <c r="A76" s="4" t="s">
        <v>75</v>
      </c>
      <c r="B76" s="23" t="s">
        <v>53</v>
      </c>
      <c r="C76" s="24" t="s">
        <v>60</v>
      </c>
      <c r="D76" s="4" t="s">
        <v>74</v>
      </c>
      <c r="E76" s="4">
        <v>1</v>
      </c>
      <c r="F76" s="5">
        <v>162</v>
      </c>
      <c r="G76" s="6">
        <f t="shared" si="5"/>
        <v>162</v>
      </c>
      <c r="H76" s="5">
        <f t="shared" si="7"/>
        <v>162</v>
      </c>
    </row>
    <row r="77" spans="1:8" ht="27.75" customHeight="1" thickTop="1" thickBot="1" x14ac:dyDescent="0.3">
      <c r="A77" s="4" t="s">
        <v>76</v>
      </c>
      <c r="B77" s="23" t="s">
        <v>53</v>
      </c>
      <c r="C77" s="24" t="s">
        <v>60</v>
      </c>
      <c r="D77" s="4" t="s">
        <v>64</v>
      </c>
      <c r="E77" s="4">
        <v>2</v>
      </c>
      <c r="F77" s="5">
        <v>131</v>
      </c>
      <c r="G77" s="6">
        <f t="shared" si="5"/>
        <v>262</v>
      </c>
      <c r="H77" s="5">
        <f t="shared" si="7"/>
        <v>262</v>
      </c>
    </row>
    <row r="78" spans="1:8" ht="27.75" customHeight="1" thickTop="1" thickBot="1" x14ac:dyDescent="0.3">
      <c r="A78" s="4" t="s">
        <v>76</v>
      </c>
      <c r="B78" s="23" t="s">
        <v>53</v>
      </c>
      <c r="C78" s="24" t="s">
        <v>60</v>
      </c>
      <c r="D78" s="4" t="s">
        <v>65</v>
      </c>
      <c r="E78" s="4">
        <v>2</v>
      </c>
      <c r="F78" s="5">
        <v>280</v>
      </c>
      <c r="G78" s="6">
        <f t="shared" si="5"/>
        <v>560</v>
      </c>
      <c r="H78" s="5">
        <f t="shared" si="7"/>
        <v>560</v>
      </c>
    </row>
    <row r="79" spans="1:8" ht="27.75" customHeight="1" thickTop="1" thickBot="1" x14ac:dyDescent="0.3">
      <c r="A79" s="4" t="s">
        <v>76</v>
      </c>
      <c r="B79" s="23" t="s">
        <v>53</v>
      </c>
      <c r="C79" s="24" t="s">
        <v>60</v>
      </c>
      <c r="D79" s="4" t="s">
        <v>66</v>
      </c>
      <c r="E79" s="4">
        <v>6</v>
      </c>
      <c r="F79" s="5">
        <v>214</v>
      </c>
      <c r="G79" s="6">
        <f t="shared" si="5"/>
        <v>1284</v>
      </c>
      <c r="H79" s="27">
        <f t="shared" si="7"/>
        <v>1284</v>
      </c>
    </row>
    <row r="80" spans="1:8" ht="27.75" customHeight="1" thickTop="1" thickBot="1" x14ac:dyDescent="0.3">
      <c r="A80" s="4" t="s">
        <v>58</v>
      </c>
      <c r="B80" s="23" t="s">
        <v>54</v>
      </c>
      <c r="C80" s="24" t="s">
        <v>59</v>
      </c>
      <c r="D80" s="4" t="s">
        <v>64</v>
      </c>
      <c r="E80" s="4">
        <v>8</v>
      </c>
      <c r="F80" s="5">
        <v>39</v>
      </c>
      <c r="G80" s="6">
        <f t="shared" si="5"/>
        <v>312</v>
      </c>
      <c r="H80" s="27">
        <f>+F80*E80</f>
        <v>312</v>
      </c>
    </row>
    <row r="81" spans="1:8" ht="27.75" customHeight="1" thickTop="1" thickBot="1" x14ac:dyDescent="0.3">
      <c r="A81" s="4" t="s">
        <v>58</v>
      </c>
      <c r="B81" s="23" t="s">
        <v>54</v>
      </c>
      <c r="C81" s="24" t="s">
        <v>59</v>
      </c>
      <c r="D81" s="4" t="s">
        <v>65</v>
      </c>
      <c r="E81" s="4">
        <v>10</v>
      </c>
      <c r="F81" s="5">
        <v>88</v>
      </c>
      <c r="G81" s="6">
        <f t="shared" si="5"/>
        <v>880</v>
      </c>
      <c r="H81" s="27">
        <f t="shared" ref="H81:H94" si="8">+F81*E81</f>
        <v>880</v>
      </c>
    </row>
    <row r="82" spans="1:8" ht="27.75" customHeight="1" thickTop="1" thickBot="1" x14ac:dyDescent="0.3">
      <c r="A82" s="4" t="s">
        <v>58</v>
      </c>
      <c r="B82" s="23" t="s">
        <v>54</v>
      </c>
      <c r="C82" s="24" t="s">
        <v>59</v>
      </c>
      <c r="D82" s="4" t="s">
        <v>66</v>
      </c>
      <c r="E82" s="4">
        <v>80</v>
      </c>
      <c r="F82" s="5">
        <v>74</v>
      </c>
      <c r="G82" s="6">
        <f t="shared" si="5"/>
        <v>5920</v>
      </c>
      <c r="H82" s="27">
        <f t="shared" si="8"/>
        <v>5920</v>
      </c>
    </row>
    <row r="83" spans="1:8" ht="27.75" customHeight="1" thickTop="1" thickBot="1" x14ac:dyDescent="0.3">
      <c r="A83" s="4" t="s">
        <v>73</v>
      </c>
      <c r="B83" s="23" t="s">
        <v>54</v>
      </c>
      <c r="C83" s="24" t="s">
        <v>59</v>
      </c>
      <c r="D83" s="4" t="s">
        <v>64</v>
      </c>
      <c r="E83" s="4">
        <v>1</v>
      </c>
      <c r="F83" s="5">
        <v>39</v>
      </c>
      <c r="G83" s="6">
        <f t="shared" si="5"/>
        <v>39</v>
      </c>
      <c r="H83" s="27">
        <f t="shared" si="8"/>
        <v>39</v>
      </c>
    </row>
    <row r="84" spans="1:8" ht="27.75" customHeight="1" thickTop="1" thickBot="1" x14ac:dyDescent="0.3">
      <c r="A84" s="4" t="s">
        <v>73</v>
      </c>
      <c r="B84" s="23" t="s">
        <v>54</v>
      </c>
      <c r="C84" s="24" t="s">
        <v>59</v>
      </c>
      <c r="D84" s="4" t="s">
        <v>65</v>
      </c>
      <c r="E84" s="4">
        <v>4</v>
      </c>
      <c r="F84" s="5">
        <v>88</v>
      </c>
      <c r="G84" s="6">
        <f t="shared" si="5"/>
        <v>352</v>
      </c>
      <c r="H84" s="27">
        <f t="shared" si="8"/>
        <v>352</v>
      </c>
    </row>
    <row r="85" spans="1:8" ht="27.75" customHeight="1" thickTop="1" thickBot="1" x14ac:dyDescent="0.3">
      <c r="A85" s="4" t="s">
        <v>73</v>
      </c>
      <c r="B85" s="23" t="s">
        <v>54</v>
      </c>
      <c r="C85" s="24" t="s">
        <v>59</v>
      </c>
      <c r="D85" s="4" t="s">
        <v>66</v>
      </c>
      <c r="E85" s="4">
        <v>45</v>
      </c>
      <c r="F85" s="5">
        <v>74</v>
      </c>
      <c r="G85" s="6">
        <f t="shared" si="5"/>
        <v>3330</v>
      </c>
      <c r="H85" s="27">
        <f t="shared" si="8"/>
        <v>3330</v>
      </c>
    </row>
    <row r="86" spans="1:8" ht="27.75" customHeight="1" thickTop="1" thickBot="1" x14ac:dyDescent="0.3">
      <c r="A86" s="4" t="s">
        <v>73</v>
      </c>
      <c r="B86" s="23" t="s">
        <v>54</v>
      </c>
      <c r="C86" s="24" t="s">
        <v>59</v>
      </c>
      <c r="D86" s="4" t="s">
        <v>74</v>
      </c>
      <c r="E86" s="4">
        <v>20</v>
      </c>
      <c r="F86" s="5">
        <v>55</v>
      </c>
      <c r="G86" s="6">
        <f t="shared" si="5"/>
        <v>1100</v>
      </c>
      <c r="H86" s="27">
        <f t="shared" si="8"/>
        <v>1100</v>
      </c>
    </row>
    <row r="87" spans="1:8" ht="27.75" customHeight="1" thickTop="1" thickBot="1" x14ac:dyDescent="0.3">
      <c r="A87" s="4" t="s">
        <v>75</v>
      </c>
      <c r="B87" s="23" t="s">
        <v>54</v>
      </c>
      <c r="C87" s="24" t="s">
        <v>59</v>
      </c>
      <c r="D87" s="4" t="s">
        <v>64</v>
      </c>
      <c r="E87" s="4">
        <v>4</v>
      </c>
      <c r="F87" s="5">
        <v>39</v>
      </c>
      <c r="G87" s="6">
        <f t="shared" si="5"/>
        <v>156</v>
      </c>
      <c r="H87" s="27">
        <f t="shared" si="8"/>
        <v>156</v>
      </c>
    </row>
    <row r="88" spans="1:8" ht="27.75" customHeight="1" thickTop="1" thickBot="1" x14ac:dyDescent="0.3">
      <c r="A88" s="4" t="s">
        <v>75</v>
      </c>
      <c r="B88" s="23" t="s">
        <v>54</v>
      </c>
      <c r="C88" s="24" t="s">
        <v>59</v>
      </c>
      <c r="D88" s="4" t="s">
        <v>65</v>
      </c>
      <c r="E88" s="4">
        <v>4</v>
      </c>
      <c r="F88" s="5">
        <v>88</v>
      </c>
      <c r="G88" s="6">
        <f t="shared" si="5"/>
        <v>352</v>
      </c>
      <c r="H88" s="27">
        <f t="shared" si="8"/>
        <v>352</v>
      </c>
    </row>
    <row r="89" spans="1:8" ht="27.75" customHeight="1" thickTop="1" thickBot="1" x14ac:dyDescent="0.3">
      <c r="A89" s="4" t="s">
        <v>75</v>
      </c>
      <c r="B89" s="23" t="s">
        <v>54</v>
      </c>
      <c r="C89" s="24" t="s">
        <v>59</v>
      </c>
      <c r="D89" s="4" t="s">
        <v>66</v>
      </c>
      <c r="E89" s="4">
        <v>15</v>
      </c>
      <c r="F89" s="5">
        <v>74</v>
      </c>
      <c r="G89" s="6">
        <f t="shared" si="5"/>
        <v>1110</v>
      </c>
      <c r="H89" s="27">
        <f t="shared" si="8"/>
        <v>1110</v>
      </c>
    </row>
    <row r="90" spans="1:8" ht="27.75" customHeight="1" thickTop="1" thickBot="1" x14ac:dyDescent="0.3">
      <c r="A90" s="4" t="s">
        <v>75</v>
      </c>
      <c r="B90" s="23" t="s">
        <v>54</v>
      </c>
      <c r="C90" s="24" t="s">
        <v>59</v>
      </c>
      <c r="D90" s="4" t="s">
        <v>74</v>
      </c>
      <c r="E90" s="4">
        <v>10</v>
      </c>
      <c r="F90" s="5">
        <v>55</v>
      </c>
      <c r="G90" s="6">
        <f t="shared" si="5"/>
        <v>550</v>
      </c>
      <c r="H90" s="27">
        <f t="shared" si="8"/>
        <v>550</v>
      </c>
    </row>
    <row r="91" spans="1:8" ht="27.75" customHeight="1" thickTop="1" thickBot="1" x14ac:dyDescent="0.3">
      <c r="A91" s="4" t="s">
        <v>76</v>
      </c>
      <c r="B91" s="23" t="s">
        <v>54</v>
      </c>
      <c r="C91" s="24" t="s">
        <v>59</v>
      </c>
      <c r="D91" s="4" t="s">
        <v>64</v>
      </c>
      <c r="E91" s="4">
        <v>3</v>
      </c>
      <c r="F91" s="5">
        <v>39</v>
      </c>
      <c r="G91" s="6">
        <f t="shared" si="5"/>
        <v>117</v>
      </c>
      <c r="H91" s="27">
        <f t="shared" si="8"/>
        <v>117</v>
      </c>
    </row>
    <row r="92" spans="1:8" ht="27.75" customHeight="1" thickTop="1" thickBot="1" x14ac:dyDescent="0.3">
      <c r="A92" s="4" t="s">
        <v>76</v>
      </c>
      <c r="B92" s="23" t="s">
        <v>54</v>
      </c>
      <c r="C92" s="24" t="s">
        <v>59</v>
      </c>
      <c r="D92" s="4" t="s">
        <v>65</v>
      </c>
      <c r="E92" s="4">
        <v>4</v>
      </c>
      <c r="F92" s="5">
        <v>88</v>
      </c>
      <c r="G92" s="6">
        <f t="shared" si="5"/>
        <v>352</v>
      </c>
      <c r="H92" s="27">
        <f t="shared" si="8"/>
        <v>352</v>
      </c>
    </row>
    <row r="93" spans="1:8" ht="27.75" customHeight="1" thickTop="1" thickBot="1" x14ac:dyDescent="0.3">
      <c r="A93" s="4" t="s">
        <v>76</v>
      </c>
      <c r="B93" s="23" t="s">
        <v>54</v>
      </c>
      <c r="C93" s="24" t="s">
        <v>59</v>
      </c>
      <c r="D93" s="4" t="s">
        <v>66</v>
      </c>
      <c r="E93" s="4">
        <v>11</v>
      </c>
      <c r="F93" s="5">
        <v>74</v>
      </c>
      <c r="G93" s="6">
        <f t="shared" si="5"/>
        <v>814</v>
      </c>
      <c r="H93" s="27">
        <f t="shared" si="8"/>
        <v>814</v>
      </c>
    </row>
    <row r="94" spans="1:8" ht="27.75" customHeight="1" thickTop="1" thickBot="1" x14ac:dyDescent="0.3">
      <c r="A94" s="4" t="s">
        <v>76</v>
      </c>
      <c r="B94" s="23" t="s">
        <v>54</v>
      </c>
      <c r="C94" s="24" t="s">
        <v>59</v>
      </c>
      <c r="D94" s="4" t="s">
        <v>74</v>
      </c>
      <c r="E94" s="4">
        <v>2</v>
      </c>
      <c r="F94" s="5">
        <v>55</v>
      </c>
      <c r="G94" s="6">
        <f t="shared" si="5"/>
        <v>110</v>
      </c>
      <c r="H94" s="27">
        <f t="shared" si="8"/>
        <v>110</v>
      </c>
    </row>
    <row r="95" spans="1:8" ht="27.75" customHeight="1" thickTop="1" thickBot="1" x14ac:dyDescent="0.3">
      <c r="A95" s="4" t="s">
        <v>58</v>
      </c>
      <c r="B95" s="23" t="s">
        <v>55</v>
      </c>
      <c r="C95" s="24" t="s">
        <v>61</v>
      </c>
      <c r="D95" s="4" t="s">
        <v>64</v>
      </c>
      <c r="E95" s="4">
        <v>8</v>
      </c>
      <c r="F95" s="5">
        <v>78</v>
      </c>
      <c r="G95" s="6">
        <f t="shared" si="5"/>
        <v>624</v>
      </c>
      <c r="H95" s="27">
        <f>+F95*E95</f>
        <v>624</v>
      </c>
    </row>
    <row r="96" spans="1:8" ht="27.75" customHeight="1" thickTop="1" thickBot="1" x14ac:dyDescent="0.3">
      <c r="A96" s="4" t="s">
        <v>58</v>
      </c>
      <c r="B96" s="23" t="s">
        <v>55</v>
      </c>
      <c r="C96" s="24" t="s">
        <v>61</v>
      </c>
      <c r="D96" s="4" t="s">
        <v>65</v>
      </c>
      <c r="E96" s="4">
        <v>10</v>
      </c>
      <c r="F96" s="5">
        <v>164</v>
      </c>
      <c r="G96" s="6">
        <f t="shared" si="5"/>
        <v>1640</v>
      </c>
      <c r="H96" s="27">
        <f t="shared" ref="H96:H109" si="9">+F96*E96</f>
        <v>1640</v>
      </c>
    </row>
    <row r="97" spans="1:8" ht="27.75" customHeight="1" thickTop="1" thickBot="1" x14ac:dyDescent="0.3">
      <c r="A97" s="4" t="s">
        <v>58</v>
      </c>
      <c r="B97" s="23" t="s">
        <v>55</v>
      </c>
      <c r="C97" s="24" t="s">
        <v>61</v>
      </c>
      <c r="D97" s="4" t="s">
        <v>66</v>
      </c>
      <c r="E97" s="4">
        <v>70</v>
      </c>
      <c r="F97" s="5">
        <v>137</v>
      </c>
      <c r="G97" s="6">
        <f t="shared" si="5"/>
        <v>9590</v>
      </c>
      <c r="H97" s="27">
        <f t="shared" si="9"/>
        <v>9590</v>
      </c>
    </row>
    <row r="98" spans="1:8" ht="27.75" customHeight="1" thickTop="1" thickBot="1" x14ac:dyDescent="0.3">
      <c r="A98" s="4" t="s">
        <v>73</v>
      </c>
      <c r="B98" s="23" t="s">
        <v>55</v>
      </c>
      <c r="C98" s="24" t="s">
        <v>61</v>
      </c>
      <c r="D98" s="4" t="s">
        <v>64</v>
      </c>
      <c r="E98" s="4">
        <v>1</v>
      </c>
      <c r="F98" s="5">
        <v>78</v>
      </c>
      <c r="G98" s="6">
        <f t="shared" si="5"/>
        <v>78</v>
      </c>
      <c r="H98" s="27">
        <f t="shared" si="9"/>
        <v>78</v>
      </c>
    </row>
    <row r="99" spans="1:8" ht="27.75" customHeight="1" thickTop="1" thickBot="1" x14ac:dyDescent="0.3">
      <c r="A99" s="4" t="s">
        <v>73</v>
      </c>
      <c r="B99" s="23" t="s">
        <v>55</v>
      </c>
      <c r="C99" s="24" t="s">
        <v>61</v>
      </c>
      <c r="D99" s="4" t="s">
        <v>65</v>
      </c>
      <c r="E99" s="4">
        <v>4</v>
      </c>
      <c r="F99" s="5">
        <v>164</v>
      </c>
      <c r="G99" s="6">
        <f t="shared" si="5"/>
        <v>656</v>
      </c>
      <c r="H99" s="27">
        <f t="shared" si="9"/>
        <v>656</v>
      </c>
    </row>
    <row r="100" spans="1:8" ht="27.75" customHeight="1" thickTop="1" thickBot="1" x14ac:dyDescent="0.3">
      <c r="A100" s="4" t="s">
        <v>73</v>
      </c>
      <c r="B100" s="23" t="s">
        <v>55</v>
      </c>
      <c r="C100" s="24" t="s">
        <v>61</v>
      </c>
      <c r="D100" s="4" t="s">
        <v>66</v>
      </c>
      <c r="E100" s="4">
        <v>45</v>
      </c>
      <c r="F100" s="5">
        <v>137</v>
      </c>
      <c r="G100" s="6">
        <f t="shared" si="5"/>
        <v>6165</v>
      </c>
      <c r="H100" s="27">
        <f t="shared" si="9"/>
        <v>6165</v>
      </c>
    </row>
    <row r="101" spans="1:8" ht="27.75" customHeight="1" thickTop="1" thickBot="1" x14ac:dyDescent="0.3">
      <c r="A101" s="4" t="s">
        <v>73</v>
      </c>
      <c r="B101" s="23" t="s">
        <v>55</v>
      </c>
      <c r="C101" s="24" t="s">
        <v>61</v>
      </c>
      <c r="D101" s="4" t="s">
        <v>74</v>
      </c>
      <c r="E101" s="4">
        <v>20</v>
      </c>
      <c r="F101" s="5">
        <v>102</v>
      </c>
      <c r="G101" s="6">
        <f t="shared" si="5"/>
        <v>2040</v>
      </c>
      <c r="H101" s="27">
        <f t="shared" si="9"/>
        <v>2040</v>
      </c>
    </row>
    <row r="102" spans="1:8" ht="27.75" customHeight="1" thickTop="1" thickBot="1" x14ac:dyDescent="0.3">
      <c r="A102" s="4" t="s">
        <v>75</v>
      </c>
      <c r="B102" s="23" t="s">
        <v>55</v>
      </c>
      <c r="C102" s="24" t="s">
        <v>61</v>
      </c>
      <c r="D102" s="4" t="s">
        <v>64</v>
      </c>
      <c r="E102" s="4">
        <v>4</v>
      </c>
      <c r="F102" s="5">
        <v>78</v>
      </c>
      <c r="G102" s="6">
        <f t="shared" si="5"/>
        <v>312</v>
      </c>
      <c r="H102" s="27">
        <f t="shared" si="9"/>
        <v>312</v>
      </c>
    </row>
    <row r="103" spans="1:8" ht="27.75" customHeight="1" thickTop="1" thickBot="1" x14ac:dyDescent="0.3">
      <c r="A103" s="4" t="s">
        <v>75</v>
      </c>
      <c r="B103" s="23" t="s">
        <v>55</v>
      </c>
      <c r="C103" s="24" t="s">
        <v>61</v>
      </c>
      <c r="D103" s="4" t="s">
        <v>65</v>
      </c>
      <c r="E103" s="4">
        <v>4</v>
      </c>
      <c r="F103" s="5">
        <v>164</v>
      </c>
      <c r="G103" s="6">
        <f t="shared" si="5"/>
        <v>656</v>
      </c>
      <c r="H103" s="27">
        <f t="shared" si="9"/>
        <v>656</v>
      </c>
    </row>
    <row r="104" spans="1:8" ht="27.75" customHeight="1" thickTop="1" thickBot="1" x14ac:dyDescent="0.3">
      <c r="A104" s="4" t="s">
        <v>75</v>
      </c>
      <c r="B104" s="23" t="s">
        <v>55</v>
      </c>
      <c r="C104" s="24" t="s">
        <v>61</v>
      </c>
      <c r="D104" s="4" t="s">
        <v>66</v>
      </c>
      <c r="E104" s="4">
        <v>22</v>
      </c>
      <c r="F104" s="5">
        <v>137</v>
      </c>
      <c r="G104" s="6">
        <f t="shared" si="5"/>
        <v>3014</v>
      </c>
      <c r="H104" s="27">
        <f t="shared" si="9"/>
        <v>3014</v>
      </c>
    </row>
    <row r="105" spans="1:8" ht="27.75" customHeight="1" thickTop="1" thickBot="1" x14ac:dyDescent="0.3">
      <c r="A105" s="4" t="s">
        <v>75</v>
      </c>
      <c r="B105" s="23" t="s">
        <v>55</v>
      </c>
      <c r="C105" s="24" t="s">
        <v>61</v>
      </c>
      <c r="D105" s="4" t="s">
        <v>74</v>
      </c>
      <c r="E105" s="4">
        <v>1</v>
      </c>
      <c r="F105" s="5">
        <v>102</v>
      </c>
      <c r="G105" s="6">
        <f t="shared" si="5"/>
        <v>102</v>
      </c>
      <c r="H105" s="27">
        <f t="shared" si="9"/>
        <v>102</v>
      </c>
    </row>
    <row r="106" spans="1:8" ht="27.75" customHeight="1" thickTop="1" thickBot="1" x14ac:dyDescent="0.3">
      <c r="A106" s="4" t="s">
        <v>76</v>
      </c>
      <c r="B106" s="23" t="s">
        <v>55</v>
      </c>
      <c r="C106" s="24" t="s">
        <v>61</v>
      </c>
      <c r="D106" s="4" t="s">
        <v>64</v>
      </c>
      <c r="E106" s="4">
        <v>4</v>
      </c>
      <c r="F106" s="5">
        <v>78</v>
      </c>
      <c r="G106" s="6">
        <f t="shared" si="5"/>
        <v>312</v>
      </c>
      <c r="H106" s="27">
        <f t="shared" si="9"/>
        <v>312</v>
      </c>
    </row>
    <row r="107" spans="1:8" ht="27.75" customHeight="1" thickTop="1" thickBot="1" x14ac:dyDescent="0.3">
      <c r="A107" s="4" t="s">
        <v>76</v>
      </c>
      <c r="B107" s="23" t="s">
        <v>55</v>
      </c>
      <c r="C107" s="24" t="s">
        <v>61</v>
      </c>
      <c r="D107" s="4" t="s">
        <v>65</v>
      </c>
      <c r="E107" s="4">
        <v>12</v>
      </c>
      <c r="F107" s="5">
        <v>164</v>
      </c>
      <c r="G107" s="6">
        <f t="shared" si="5"/>
        <v>1968</v>
      </c>
      <c r="H107" s="27">
        <f t="shared" si="9"/>
        <v>1968</v>
      </c>
    </row>
    <row r="108" spans="1:8" ht="27.75" customHeight="1" thickTop="1" thickBot="1" x14ac:dyDescent="0.3">
      <c r="A108" s="4" t="s">
        <v>76</v>
      </c>
      <c r="B108" s="23" t="s">
        <v>55</v>
      </c>
      <c r="C108" s="24" t="s">
        <v>61</v>
      </c>
      <c r="D108" s="4" t="s">
        <v>66</v>
      </c>
      <c r="E108" s="4">
        <v>30</v>
      </c>
      <c r="F108" s="5">
        <v>137</v>
      </c>
      <c r="G108" s="6">
        <f t="shared" si="5"/>
        <v>4110</v>
      </c>
      <c r="H108" s="27">
        <f t="shared" si="9"/>
        <v>4110</v>
      </c>
    </row>
    <row r="109" spans="1:8" ht="27.75" customHeight="1" thickTop="1" thickBot="1" x14ac:dyDescent="0.3">
      <c r="A109" s="4" t="s">
        <v>76</v>
      </c>
      <c r="B109" s="23" t="s">
        <v>55</v>
      </c>
      <c r="C109" s="24" t="s">
        <v>61</v>
      </c>
      <c r="D109" s="4" t="s">
        <v>74</v>
      </c>
      <c r="E109" s="4">
        <v>4</v>
      </c>
      <c r="F109" s="5">
        <v>102</v>
      </c>
      <c r="G109" s="6">
        <f t="shared" si="5"/>
        <v>408</v>
      </c>
      <c r="H109" s="27">
        <f t="shared" si="9"/>
        <v>408</v>
      </c>
    </row>
    <row r="110" spans="1:8" ht="27.75" customHeight="1" thickTop="1" thickBot="1" x14ac:dyDescent="0.3">
      <c r="A110" s="4" t="s">
        <v>58</v>
      </c>
      <c r="B110" s="23" t="s">
        <v>56</v>
      </c>
      <c r="C110" s="24" t="s">
        <v>62</v>
      </c>
      <c r="D110" s="4" t="s">
        <v>64</v>
      </c>
      <c r="E110" s="4">
        <v>8</v>
      </c>
      <c r="F110" s="5">
        <v>39</v>
      </c>
      <c r="G110" s="6">
        <f t="shared" si="5"/>
        <v>312</v>
      </c>
      <c r="H110" s="27">
        <f>+F110*E110</f>
        <v>312</v>
      </c>
    </row>
    <row r="111" spans="1:8" ht="27.75" customHeight="1" thickTop="1" thickBot="1" x14ac:dyDescent="0.3">
      <c r="A111" s="4" t="s">
        <v>58</v>
      </c>
      <c r="B111" s="23" t="s">
        <v>56</v>
      </c>
      <c r="C111" s="24" t="s">
        <v>62</v>
      </c>
      <c r="D111" s="4" t="s">
        <v>65</v>
      </c>
      <c r="E111" s="4">
        <v>10</v>
      </c>
      <c r="F111" s="5">
        <v>88</v>
      </c>
      <c r="G111" s="6">
        <f t="shared" si="5"/>
        <v>880</v>
      </c>
      <c r="H111" s="27">
        <f t="shared" ref="H111:H124" si="10">+F111*E111</f>
        <v>880</v>
      </c>
    </row>
    <row r="112" spans="1:8" ht="27.75" customHeight="1" thickTop="1" thickBot="1" x14ac:dyDescent="0.3">
      <c r="A112" s="4" t="s">
        <v>58</v>
      </c>
      <c r="B112" s="23" t="s">
        <v>56</v>
      </c>
      <c r="C112" s="24" t="s">
        <v>62</v>
      </c>
      <c r="D112" s="4" t="s">
        <v>66</v>
      </c>
      <c r="E112" s="4">
        <v>80</v>
      </c>
      <c r="F112" s="5">
        <v>74</v>
      </c>
      <c r="G112" s="6">
        <f t="shared" si="5"/>
        <v>5920</v>
      </c>
      <c r="H112" s="27">
        <f t="shared" si="10"/>
        <v>5920</v>
      </c>
    </row>
    <row r="113" spans="1:8" ht="27.75" customHeight="1" thickTop="1" thickBot="1" x14ac:dyDescent="0.3">
      <c r="A113" s="4" t="s">
        <v>73</v>
      </c>
      <c r="B113" s="23" t="s">
        <v>56</v>
      </c>
      <c r="C113" s="24" t="s">
        <v>62</v>
      </c>
      <c r="D113" s="4" t="s">
        <v>64</v>
      </c>
      <c r="E113" s="4">
        <v>1</v>
      </c>
      <c r="F113" s="5">
        <v>39</v>
      </c>
      <c r="G113" s="6">
        <f t="shared" si="5"/>
        <v>39</v>
      </c>
      <c r="H113" s="27">
        <f t="shared" si="10"/>
        <v>39</v>
      </c>
    </row>
    <row r="114" spans="1:8" ht="27.75" customHeight="1" thickTop="1" thickBot="1" x14ac:dyDescent="0.3">
      <c r="A114" s="4" t="s">
        <v>73</v>
      </c>
      <c r="B114" s="23" t="s">
        <v>56</v>
      </c>
      <c r="C114" s="24" t="s">
        <v>62</v>
      </c>
      <c r="D114" s="4" t="s">
        <v>65</v>
      </c>
      <c r="E114" s="4">
        <v>4</v>
      </c>
      <c r="F114" s="5">
        <v>88</v>
      </c>
      <c r="G114" s="6">
        <f t="shared" si="5"/>
        <v>352</v>
      </c>
      <c r="H114" s="27">
        <f t="shared" si="10"/>
        <v>352</v>
      </c>
    </row>
    <row r="115" spans="1:8" ht="27.75" customHeight="1" thickTop="1" thickBot="1" x14ac:dyDescent="0.3">
      <c r="A115" s="4" t="s">
        <v>73</v>
      </c>
      <c r="B115" s="23" t="s">
        <v>56</v>
      </c>
      <c r="C115" s="24" t="s">
        <v>62</v>
      </c>
      <c r="D115" s="4" t="s">
        <v>66</v>
      </c>
      <c r="E115" s="4">
        <v>45</v>
      </c>
      <c r="F115" s="5">
        <v>74</v>
      </c>
      <c r="G115" s="6">
        <f t="shared" si="5"/>
        <v>3330</v>
      </c>
      <c r="H115" s="27">
        <f t="shared" si="10"/>
        <v>3330</v>
      </c>
    </row>
    <row r="116" spans="1:8" ht="27.75" customHeight="1" thickTop="1" thickBot="1" x14ac:dyDescent="0.3">
      <c r="A116" s="4" t="s">
        <v>73</v>
      </c>
      <c r="B116" s="23" t="s">
        <v>56</v>
      </c>
      <c r="C116" s="24" t="s">
        <v>62</v>
      </c>
      <c r="D116" s="4" t="s">
        <v>74</v>
      </c>
      <c r="E116" s="4">
        <v>20</v>
      </c>
      <c r="F116" s="5">
        <v>55</v>
      </c>
      <c r="G116" s="6">
        <f t="shared" si="5"/>
        <v>1100</v>
      </c>
      <c r="H116" s="27">
        <f t="shared" si="10"/>
        <v>1100</v>
      </c>
    </row>
    <row r="117" spans="1:8" ht="27.75" customHeight="1" thickTop="1" thickBot="1" x14ac:dyDescent="0.3">
      <c r="A117" s="4" t="s">
        <v>75</v>
      </c>
      <c r="B117" s="23" t="s">
        <v>56</v>
      </c>
      <c r="C117" s="24" t="s">
        <v>62</v>
      </c>
      <c r="D117" s="4" t="s">
        <v>64</v>
      </c>
      <c r="E117" s="4">
        <v>5</v>
      </c>
      <c r="F117" s="5">
        <v>39</v>
      </c>
      <c r="G117" s="6">
        <f t="shared" si="5"/>
        <v>195</v>
      </c>
      <c r="H117" s="27">
        <f t="shared" si="10"/>
        <v>195</v>
      </c>
    </row>
    <row r="118" spans="1:8" ht="27.75" customHeight="1" thickTop="1" thickBot="1" x14ac:dyDescent="0.3">
      <c r="A118" s="4" t="s">
        <v>75</v>
      </c>
      <c r="B118" s="23" t="s">
        <v>56</v>
      </c>
      <c r="C118" s="24" t="s">
        <v>62</v>
      </c>
      <c r="D118" s="4" t="s">
        <v>65</v>
      </c>
      <c r="E118" s="4">
        <v>14</v>
      </c>
      <c r="F118" s="5">
        <v>88</v>
      </c>
      <c r="G118" s="6">
        <f t="shared" si="5"/>
        <v>1232</v>
      </c>
      <c r="H118" s="27">
        <f t="shared" si="10"/>
        <v>1232</v>
      </c>
    </row>
    <row r="119" spans="1:8" ht="27.75" customHeight="1" thickTop="1" thickBot="1" x14ac:dyDescent="0.3">
      <c r="A119" s="4" t="s">
        <v>75</v>
      </c>
      <c r="B119" s="23" t="s">
        <v>56</v>
      </c>
      <c r="C119" s="24" t="s">
        <v>62</v>
      </c>
      <c r="D119" s="4" t="s">
        <v>66</v>
      </c>
      <c r="E119" s="4">
        <v>38</v>
      </c>
      <c r="F119" s="5">
        <v>74</v>
      </c>
      <c r="G119" s="6">
        <f t="shared" si="5"/>
        <v>2812</v>
      </c>
      <c r="H119" s="27">
        <f t="shared" si="10"/>
        <v>2812</v>
      </c>
    </row>
    <row r="120" spans="1:8" ht="27.75" customHeight="1" thickTop="1" thickBot="1" x14ac:dyDescent="0.3">
      <c r="A120" s="4" t="s">
        <v>75</v>
      </c>
      <c r="B120" s="23" t="s">
        <v>56</v>
      </c>
      <c r="C120" s="24" t="s">
        <v>62</v>
      </c>
      <c r="D120" s="4" t="s">
        <v>74</v>
      </c>
      <c r="E120" s="4">
        <v>16</v>
      </c>
      <c r="F120" s="5">
        <v>55</v>
      </c>
      <c r="G120" s="6">
        <f t="shared" si="5"/>
        <v>880</v>
      </c>
      <c r="H120" s="27">
        <f t="shared" si="10"/>
        <v>880</v>
      </c>
    </row>
    <row r="121" spans="1:8" ht="27.75" customHeight="1" thickTop="1" thickBot="1" x14ac:dyDescent="0.3">
      <c r="A121" s="4" t="s">
        <v>76</v>
      </c>
      <c r="B121" s="23" t="s">
        <v>56</v>
      </c>
      <c r="C121" s="24" t="s">
        <v>62</v>
      </c>
      <c r="D121" s="4" t="s">
        <v>64</v>
      </c>
      <c r="E121" s="4">
        <v>3</v>
      </c>
      <c r="F121" s="5">
        <v>39</v>
      </c>
      <c r="G121" s="6">
        <f t="shared" si="5"/>
        <v>117</v>
      </c>
      <c r="H121" s="27">
        <f t="shared" si="10"/>
        <v>117</v>
      </c>
    </row>
    <row r="122" spans="1:8" ht="27.75" customHeight="1" thickTop="1" thickBot="1" x14ac:dyDescent="0.3">
      <c r="A122" s="4" t="s">
        <v>76</v>
      </c>
      <c r="B122" s="23" t="s">
        <v>56</v>
      </c>
      <c r="C122" s="24" t="s">
        <v>62</v>
      </c>
      <c r="D122" s="4" t="s">
        <v>65</v>
      </c>
      <c r="E122" s="4">
        <v>3</v>
      </c>
      <c r="F122" s="5">
        <v>88</v>
      </c>
      <c r="G122" s="6">
        <f t="shared" si="5"/>
        <v>264</v>
      </c>
      <c r="H122" s="27">
        <f t="shared" si="10"/>
        <v>264</v>
      </c>
    </row>
    <row r="123" spans="1:8" ht="27.75" customHeight="1" thickTop="1" thickBot="1" x14ac:dyDescent="0.3">
      <c r="A123" s="4" t="s">
        <v>76</v>
      </c>
      <c r="B123" s="23" t="s">
        <v>56</v>
      </c>
      <c r="C123" s="24" t="s">
        <v>62</v>
      </c>
      <c r="D123" s="4" t="s">
        <v>66</v>
      </c>
      <c r="E123" s="4">
        <v>12</v>
      </c>
      <c r="F123" s="5">
        <v>74</v>
      </c>
      <c r="G123" s="6">
        <f t="shared" si="5"/>
        <v>888</v>
      </c>
      <c r="H123" s="27">
        <f t="shared" si="10"/>
        <v>888</v>
      </c>
    </row>
    <row r="124" spans="1:8" ht="27.75" customHeight="1" thickTop="1" thickBot="1" x14ac:dyDescent="0.3">
      <c r="A124" s="4" t="s">
        <v>76</v>
      </c>
      <c r="B124" s="23" t="s">
        <v>56</v>
      </c>
      <c r="C124" s="24" t="s">
        <v>62</v>
      </c>
      <c r="D124" s="4" t="s">
        <v>74</v>
      </c>
      <c r="E124" s="4">
        <v>2</v>
      </c>
      <c r="F124" s="5">
        <v>55</v>
      </c>
      <c r="G124" s="6">
        <f t="shared" si="5"/>
        <v>110</v>
      </c>
      <c r="H124" s="27">
        <f t="shared" si="10"/>
        <v>110</v>
      </c>
    </row>
    <row r="125" spans="1:8" ht="27.75" customHeight="1" thickTop="1" thickBot="1" x14ac:dyDescent="0.3">
      <c r="A125" s="4" t="s">
        <v>58</v>
      </c>
      <c r="B125" s="23" t="s">
        <v>57</v>
      </c>
      <c r="C125" s="24" t="s">
        <v>63</v>
      </c>
      <c r="D125" s="4" t="s">
        <v>64</v>
      </c>
      <c r="E125" s="4">
        <v>8</v>
      </c>
      <c r="F125" s="5">
        <v>131</v>
      </c>
      <c r="G125" s="6">
        <f t="shared" si="5"/>
        <v>1048</v>
      </c>
      <c r="H125" s="27">
        <f>+F125*E125</f>
        <v>1048</v>
      </c>
    </row>
    <row r="126" spans="1:8" ht="27.75" customHeight="1" thickTop="1" thickBot="1" x14ac:dyDescent="0.3">
      <c r="A126" s="4" t="s">
        <v>58</v>
      </c>
      <c r="B126" s="23" t="s">
        <v>57</v>
      </c>
      <c r="C126" s="24" t="s">
        <v>63</v>
      </c>
      <c r="D126" s="4" t="s">
        <v>65</v>
      </c>
      <c r="E126" s="4">
        <v>4</v>
      </c>
      <c r="F126" s="5">
        <v>280</v>
      </c>
      <c r="G126" s="6">
        <f t="shared" si="5"/>
        <v>1120</v>
      </c>
      <c r="H126" s="27">
        <f t="shared" ref="H126:H139" si="11">+F126*E126</f>
        <v>1120</v>
      </c>
    </row>
    <row r="127" spans="1:8" ht="27.75" customHeight="1" thickTop="1" thickBot="1" x14ac:dyDescent="0.3">
      <c r="A127" s="4" t="s">
        <v>58</v>
      </c>
      <c r="B127" s="23" t="s">
        <v>57</v>
      </c>
      <c r="C127" s="24" t="s">
        <v>63</v>
      </c>
      <c r="D127" s="4" t="s">
        <v>66</v>
      </c>
      <c r="E127" s="4">
        <v>46</v>
      </c>
      <c r="F127" s="5">
        <v>214</v>
      </c>
      <c r="G127" s="6">
        <f t="shared" si="5"/>
        <v>9844</v>
      </c>
      <c r="H127" s="27">
        <f t="shared" si="11"/>
        <v>9844</v>
      </c>
    </row>
    <row r="128" spans="1:8" ht="27.75" customHeight="1" thickTop="1" thickBot="1" x14ac:dyDescent="0.3">
      <c r="A128" s="4" t="s">
        <v>73</v>
      </c>
      <c r="B128" s="23" t="s">
        <v>57</v>
      </c>
      <c r="C128" s="24" t="s">
        <v>63</v>
      </c>
      <c r="D128" s="4" t="s">
        <v>64</v>
      </c>
      <c r="E128" s="4">
        <v>1</v>
      </c>
      <c r="F128" s="5">
        <v>131</v>
      </c>
      <c r="G128" s="6">
        <f t="shared" si="5"/>
        <v>131</v>
      </c>
      <c r="H128" s="27">
        <f t="shared" si="11"/>
        <v>131</v>
      </c>
    </row>
    <row r="129" spans="1:8" ht="27.75" customHeight="1" thickTop="1" thickBot="1" x14ac:dyDescent="0.3">
      <c r="A129" s="4" t="s">
        <v>73</v>
      </c>
      <c r="B129" s="23" t="s">
        <v>57</v>
      </c>
      <c r="C129" s="24" t="s">
        <v>63</v>
      </c>
      <c r="D129" s="4" t="s">
        <v>65</v>
      </c>
      <c r="E129" s="4">
        <v>4</v>
      </c>
      <c r="F129" s="5">
        <v>280</v>
      </c>
      <c r="G129" s="6">
        <f t="shared" si="5"/>
        <v>1120</v>
      </c>
      <c r="H129" s="27">
        <f t="shared" si="11"/>
        <v>1120</v>
      </c>
    </row>
    <row r="130" spans="1:8" ht="27.75" customHeight="1" thickTop="1" thickBot="1" x14ac:dyDescent="0.3">
      <c r="A130" s="4" t="s">
        <v>73</v>
      </c>
      <c r="B130" s="23" t="s">
        <v>57</v>
      </c>
      <c r="C130" s="24" t="s">
        <v>63</v>
      </c>
      <c r="D130" s="4" t="s">
        <v>66</v>
      </c>
      <c r="E130" s="4">
        <v>34</v>
      </c>
      <c r="F130" s="5">
        <v>214</v>
      </c>
      <c r="G130" s="6">
        <f t="shared" si="5"/>
        <v>7276</v>
      </c>
      <c r="H130" s="27">
        <f t="shared" si="11"/>
        <v>7276</v>
      </c>
    </row>
    <row r="131" spans="1:8" ht="27.75" customHeight="1" thickTop="1" thickBot="1" x14ac:dyDescent="0.3">
      <c r="A131" s="4" t="s">
        <v>73</v>
      </c>
      <c r="B131" s="23" t="s">
        <v>57</v>
      </c>
      <c r="C131" s="24" t="s">
        <v>63</v>
      </c>
      <c r="D131" s="4" t="s">
        <v>74</v>
      </c>
      <c r="E131" s="4">
        <v>10</v>
      </c>
      <c r="F131" s="5">
        <v>162</v>
      </c>
      <c r="G131" s="6">
        <f t="shared" si="5"/>
        <v>1620</v>
      </c>
      <c r="H131" s="27">
        <f t="shared" si="11"/>
        <v>1620</v>
      </c>
    </row>
    <row r="132" spans="1:8" ht="27.75" customHeight="1" thickTop="1" thickBot="1" x14ac:dyDescent="0.3">
      <c r="A132" s="4" t="s">
        <v>75</v>
      </c>
      <c r="B132" s="23" t="s">
        <v>57</v>
      </c>
      <c r="C132" s="24" t="s">
        <v>63</v>
      </c>
      <c r="D132" s="4" t="s">
        <v>64</v>
      </c>
      <c r="E132" s="4">
        <v>4</v>
      </c>
      <c r="F132" s="5">
        <v>131</v>
      </c>
      <c r="G132" s="6">
        <f t="shared" si="5"/>
        <v>524</v>
      </c>
      <c r="H132" s="27">
        <f t="shared" si="11"/>
        <v>524</v>
      </c>
    </row>
    <row r="133" spans="1:8" ht="27.75" customHeight="1" thickTop="1" thickBot="1" x14ac:dyDescent="0.3">
      <c r="A133" s="4" t="s">
        <v>75</v>
      </c>
      <c r="B133" s="23" t="s">
        <v>57</v>
      </c>
      <c r="C133" s="24" t="s">
        <v>63</v>
      </c>
      <c r="D133" s="4" t="s">
        <v>65</v>
      </c>
      <c r="E133" s="4">
        <v>4</v>
      </c>
      <c r="F133" s="5">
        <v>280</v>
      </c>
      <c r="G133" s="6">
        <f t="shared" si="5"/>
        <v>1120</v>
      </c>
      <c r="H133" s="27">
        <f t="shared" si="11"/>
        <v>1120</v>
      </c>
    </row>
    <row r="134" spans="1:8" ht="27.75" customHeight="1" thickTop="1" thickBot="1" x14ac:dyDescent="0.3">
      <c r="A134" s="4" t="s">
        <v>75</v>
      </c>
      <c r="B134" s="23" t="s">
        <v>57</v>
      </c>
      <c r="C134" s="24" t="s">
        <v>63</v>
      </c>
      <c r="D134" s="4" t="s">
        <v>66</v>
      </c>
      <c r="E134" s="4">
        <v>12</v>
      </c>
      <c r="F134" s="5">
        <v>214</v>
      </c>
      <c r="G134" s="6">
        <f t="shared" si="5"/>
        <v>2568</v>
      </c>
      <c r="H134" s="27">
        <f t="shared" si="11"/>
        <v>2568</v>
      </c>
    </row>
    <row r="135" spans="1:8" ht="27.75" customHeight="1" thickTop="1" thickBot="1" x14ac:dyDescent="0.3">
      <c r="A135" s="4" t="s">
        <v>75</v>
      </c>
      <c r="B135" s="23" t="s">
        <v>57</v>
      </c>
      <c r="C135" s="24" t="s">
        <v>63</v>
      </c>
      <c r="D135" s="4" t="s">
        <v>74</v>
      </c>
      <c r="E135" s="4">
        <v>4</v>
      </c>
      <c r="F135" s="5">
        <v>162</v>
      </c>
      <c r="G135" s="6">
        <f t="shared" si="5"/>
        <v>648</v>
      </c>
      <c r="H135" s="27">
        <f t="shared" si="11"/>
        <v>648</v>
      </c>
    </row>
    <row r="136" spans="1:8" ht="27.75" customHeight="1" thickTop="1" thickBot="1" x14ac:dyDescent="0.3">
      <c r="A136" s="4" t="s">
        <v>76</v>
      </c>
      <c r="B136" s="23" t="s">
        <v>57</v>
      </c>
      <c r="C136" s="24" t="s">
        <v>63</v>
      </c>
      <c r="D136" s="4" t="s">
        <v>64</v>
      </c>
      <c r="E136" s="4">
        <v>3</v>
      </c>
      <c r="F136" s="5">
        <v>131</v>
      </c>
      <c r="G136" s="6">
        <f t="shared" si="5"/>
        <v>393</v>
      </c>
      <c r="H136" s="27">
        <f t="shared" si="11"/>
        <v>393</v>
      </c>
    </row>
    <row r="137" spans="1:8" ht="27.75" customHeight="1" thickTop="1" thickBot="1" x14ac:dyDescent="0.3">
      <c r="A137" s="4" t="s">
        <v>76</v>
      </c>
      <c r="B137" s="23" t="s">
        <v>57</v>
      </c>
      <c r="C137" s="24" t="s">
        <v>63</v>
      </c>
      <c r="D137" s="4" t="s">
        <v>65</v>
      </c>
      <c r="E137" s="4">
        <v>3</v>
      </c>
      <c r="F137" s="5">
        <v>280</v>
      </c>
      <c r="G137" s="6">
        <f t="shared" si="5"/>
        <v>840</v>
      </c>
      <c r="H137" s="27">
        <f t="shared" si="11"/>
        <v>840</v>
      </c>
    </row>
    <row r="138" spans="1:8" ht="27.75" customHeight="1" thickTop="1" thickBot="1" x14ac:dyDescent="0.3">
      <c r="A138" s="4" t="s">
        <v>76</v>
      </c>
      <c r="B138" s="23" t="s">
        <v>57</v>
      </c>
      <c r="C138" s="24" t="s">
        <v>63</v>
      </c>
      <c r="D138" s="4" t="s">
        <v>66</v>
      </c>
      <c r="E138" s="4">
        <v>12</v>
      </c>
      <c r="F138" s="5">
        <v>214</v>
      </c>
      <c r="G138" s="6">
        <f t="shared" si="5"/>
        <v>2568</v>
      </c>
      <c r="H138" s="27">
        <f t="shared" si="11"/>
        <v>2568</v>
      </c>
    </row>
    <row r="139" spans="1:8" ht="27.75" customHeight="1" thickTop="1" thickBot="1" x14ac:dyDescent="0.3">
      <c r="A139" s="4" t="s">
        <v>76</v>
      </c>
      <c r="B139" s="23" t="s">
        <v>57</v>
      </c>
      <c r="C139" s="24" t="s">
        <v>63</v>
      </c>
      <c r="D139" s="4" t="s">
        <v>74</v>
      </c>
      <c r="E139" s="4">
        <v>2</v>
      </c>
      <c r="F139" s="5">
        <v>162</v>
      </c>
      <c r="G139" s="6">
        <f t="shared" si="5"/>
        <v>324</v>
      </c>
      <c r="H139" s="27">
        <f t="shared" si="11"/>
        <v>324</v>
      </c>
    </row>
    <row r="140" spans="1:8" ht="27.75" customHeight="1" thickTop="1" thickBot="1" x14ac:dyDescent="0.3">
      <c r="A140" s="4" t="s">
        <v>58</v>
      </c>
      <c r="B140" s="23" t="s">
        <v>68</v>
      </c>
      <c r="C140" s="24" t="s">
        <v>69</v>
      </c>
      <c r="D140" s="4" t="s">
        <v>64</v>
      </c>
      <c r="E140" s="4">
        <v>8</v>
      </c>
      <c r="F140" s="5">
        <v>78</v>
      </c>
      <c r="G140" s="6">
        <f t="shared" si="5"/>
        <v>624</v>
      </c>
      <c r="H140" s="27">
        <f>+E140*F140</f>
        <v>624</v>
      </c>
    </row>
    <row r="141" spans="1:8" ht="27.75" customHeight="1" thickTop="1" thickBot="1" x14ac:dyDescent="0.3">
      <c r="A141" s="4" t="s">
        <v>58</v>
      </c>
      <c r="B141" s="23" t="s">
        <v>68</v>
      </c>
      <c r="C141" s="24" t="s">
        <v>69</v>
      </c>
      <c r="D141" s="4" t="s">
        <v>65</v>
      </c>
      <c r="E141" s="4">
        <v>10</v>
      </c>
      <c r="F141" s="5">
        <v>164</v>
      </c>
      <c r="G141" s="6">
        <f t="shared" si="5"/>
        <v>1640</v>
      </c>
      <c r="H141" s="27">
        <f t="shared" ref="H141:H153" si="12">+E141*F141</f>
        <v>1640</v>
      </c>
    </row>
    <row r="142" spans="1:8" ht="27.75" customHeight="1" thickTop="1" thickBot="1" x14ac:dyDescent="0.3">
      <c r="A142" s="4" t="s">
        <v>58</v>
      </c>
      <c r="B142" s="23" t="s">
        <v>68</v>
      </c>
      <c r="C142" s="24" t="s">
        <v>69</v>
      </c>
      <c r="D142" s="4" t="s">
        <v>66</v>
      </c>
      <c r="E142" s="4">
        <v>70</v>
      </c>
      <c r="F142" s="5">
        <v>137</v>
      </c>
      <c r="G142" s="6">
        <f t="shared" si="5"/>
        <v>9590</v>
      </c>
      <c r="H142" s="27">
        <f t="shared" si="12"/>
        <v>9590</v>
      </c>
    </row>
    <row r="143" spans="1:8" ht="27.75" customHeight="1" thickTop="1" thickBot="1" x14ac:dyDescent="0.3">
      <c r="A143" s="4" t="s">
        <v>73</v>
      </c>
      <c r="B143" s="23" t="s">
        <v>68</v>
      </c>
      <c r="C143" s="24" t="s">
        <v>69</v>
      </c>
      <c r="D143" s="4" t="s">
        <v>64</v>
      </c>
      <c r="E143" s="4">
        <v>3</v>
      </c>
      <c r="F143" s="5">
        <v>78</v>
      </c>
      <c r="G143" s="6">
        <f t="shared" si="5"/>
        <v>234</v>
      </c>
      <c r="H143" s="27">
        <f t="shared" si="12"/>
        <v>234</v>
      </c>
    </row>
    <row r="144" spans="1:8" ht="27.75" customHeight="1" thickTop="1" thickBot="1" x14ac:dyDescent="0.3">
      <c r="A144" s="4" t="s">
        <v>73</v>
      </c>
      <c r="B144" s="23" t="s">
        <v>68</v>
      </c>
      <c r="C144" s="24" t="s">
        <v>69</v>
      </c>
      <c r="D144" s="4" t="s">
        <v>65</v>
      </c>
      <c r="E144" s="4">
        <v>10</v>
      </c>
      <c r="F144" s="5">
        <v>164</v>
      </c>
      <c r="G144" s="6">
        <f t="shared" si="5"/>
        <v>1640</v>
      </c>
      <c r="H144" s="5">
        <f t="shared" si="12"/>
        <v>1640</v>
      </c>
    </row>
    <row r="145" spans="1:8" ht="27.75" customHeight="1" thickTop="1" thickBot="1" x14ac:dyDescent="0.3">
      <c r="A145" s="4" t="s">
        <v>73</v>
      </c>
      <c r="B145" s="23" t="s">
        <v>68</v>
      </c>
      <c r="C145" s="24" t="s">
        <v>69</v>
      </c>
      <c r="D145" s="4" t="s">
        <v>66</v>
      </c>
      <c r="E145" s="4">
        <v>60</v>
      </c>
      <c r="F145" s="5">
        <v>137</v>
      </c>
      <c r="G145" s="6">
        <f t="shared" si="5"/>
        <v>8220</v>
      </c>
      <c r="H145" s="5">
        <f t="shared" si="12"/>
        <v>8220</v>
      </c>
    </row>
    <row r="146" spans="1:8" ht="27.75" customHeight="1" thickTop="1" thickBot="1" x14ac:dyDescent="0.3">
      <c r="A146" s="4" t="s">
        <v>73</v>
      </c>
      <c r="B146" s="23" t="s">
        <v>68</v>
      </c>
      <c r="C146" s="24" t="s">
        <v>69</v>
      </c>
      <c r="D146" s="4" t="s">
        <v>74</v>
      </c>
      <c r="E146" s="4">
        <v>16</v>
      </c>
      <c r="F146" s="5">
        <v>102</v>
      </c>
      <c r="G146" s="6">
        <f t="shared" si="5"/>
        <v>1632</v>
      </c>
      <c r="H146" s="5">
        <f t="shared" si="12"/>
        <v>1632</v>
      </c>
    </row>
    <row r="147" spans="1:8" ht="27.75" customHeight="1" thickTop="1" thickBot="1" x14ac:dyDescent="0.3">
      <c r="A147" s="4" t="s">
        <v>75</v>
      </c>
      <c r="B147" s="23" t="s">
        <v>68</v>
      </c>
      <c r="C147" s="24" t="s">
        <v>69</v>
      </c>
      <c r="D147" s="4" t="s">
        <v>64</v>
      </c>
      <c r="E147" s="4">
        <v>4</v>
      </c>
      <c r="F147" s="5">
        <v>78</v>
      </c>
      <c r="G147" s="6">
        <f t="shared" si="5"/>
        <v>312</v>
      </c>
      <c r="H147" s="5">
        <f t="shared" si="12"/>
        <v>312</v>
      </c>
    </row>
    <row r="148" spans="1:8" ht="27.75" customHeight="1" thickTop="1" thickBot="1" x14ac:dyDescent="0.3">
      <c r="A148" s="4" t="s">
        <v>75</v>
      </c>
      <c r="B148" s="23" t="s">
        <v>68</v>
      </c>
      <c r="C148" s="24" t="s">
        <v>69</v>
      </c>
      <c r="D148" s="4" t="s">
        <v>65</v>
      </c>
      <c r="E148" s="4">
        <v>4</v>
      </c>
      <c r="F148" s="5">
        <v>164</v>
      </c>
      <c r="G148" s="6">
        <f t="shared" si="5"/>
        <v>656</v>
      </c>
      <c r="H148" s="5">
        <f t="shared" si="12"/>
        <v>656</v>
      </c>
    </row>
    <row r="149" spans="1:8" ht="27.75" customHeight="1" thickTop="1" thickBot="1" x14ac:dyDescent="0.3">
      <c r="A149" s="4" t="s">
        <v>75</v>
      </c>
      <c r="B149" s="23" t="s">
        <v>68</v>
      </c>
      <c r="C149" s="24" t="s">
        <v>69</v>
      </c>
      <c r="D149" s="4" t="s">
        <v>66</v>
      </c>
      <c r="E149" s="4">
        <v>22</v>
      </c>
      <c r="F149" s="5">
        <v>137</v>
      </c>
      <c r="G149" s="6">
        <f t="shared" si="5"/>
        <v>3014</v>
      </c>
      <c r="H149" s="5">
        <f t="shared" si="12"/>
        <v>3014</v>
      </c>
    </row>
    <row r="150" spans="1:8" ht="27.75" customHeight="1" thickTop="1" thickBot="1" x14ac:dyDescent="0.3">
      <c r="A150" s="4" t="s">
        <v>75</v>
      </c>
      <c r="B150" s="23" t="s">
        <v>68</v>
      </c>
      <c r="C150" s="24" t="s">
        <v>69</v>
      </c>
      <c r="D150" s="4" t="s">
        <v>74</v>
      </c>
      <c r="E150" s="4">
        <v>1</v>
      </c>
      <c r="F150" s="5">
        <v>102</v>
      </c>
      <c r="G150" s="6">
        <f t="shared" si="5"/>
        <v>102</v>
      </c>
      <c r="H150" s="5">
        <f t="shared" si="12"/>
        <v>102</v>
      </c>
    </row>
    <row r="151" spans="1:8" ht="27.75" customHeight="1" thickTop="1" thickBot="1" x14ac:dyDescent="0.3">
      <c r="A151" s="4" t="s">
        <v>76</v>
      </c>
      <c r="B151" s="23" t="s">
        <v>68</v>
      </c>
      <c r="C151" s="24" t="s">
        <v>69</v>
      </c>
      <c r="D151" s="4" t="s">
        <v>64</v>
      </c>
      <c r="E151" s="4">
        <v>2</v>
      </c>
      <c r="F151" s="5">
        <v>78</v>
      </c>
      <c r="G151" s="6">
        <f t="shared" si="5"/>
        <v>156</v>
      </c>
      <c r="H151" s="5">
        <f t="shared" si="12"/>
        <v>156</v>
      </c>
    </row>
    <row r="152" spans="1:8" ht="27.75" customHeight="1" thickTop="1" thickBot="1" x14ac:dyDescent="0.3">
      <c r="A152" s="4" t="s">
        <v>76</v>
      </c>
      <c r="B152" s="23" t="s">
        <v>68</v>
      </c>
      <c r="C152" s="24" t="s">
        <v>69</v>
      </c>
      <c r="D152" s="4" t="s">
        <v>65</v>
      </c>
      <c r="E152" s="4">
        <v>2</v>
      </c>
      <c r="F152" s="5">
        <v>164</v>
      </c>
      <c r="G152" s="6">
        <f t="shared" si="5"/>
        <v>328</v>
      </c>
      <c r="H152" s="5">
        <f t="shared" si="12"/>
        <v>328</v>
      </c>
    </row>
    <row r="153" spans="1:8" ht="27.75" customHeight="1" thickTop="1" thickBot="1" x14ac:dyDescent="0.3">
      <c r="A153" s="4" t="s">
        <v>76</v>
      </c>
      <c r="B153" s="23" t="s">
        <v>68</v>
      </c>
      <c r="C153" s="24" t="s">
        <v>69</v>
      </c>
      <c r="D153" s="4" t="s">
        <v>66</v>
      </c>
      <c r="E153" s="4">
        <v>10</v>
      </c>
      <c r="F153" s="5">
        <v>137</v>
      </c>
      <c r="G153" s="6">
        <f t="shared" si="5"/>
        <v>1370</v>
      </c>
      <c r="H153" s="5">
        <f t="shared" si="12"/>
        <v>1370</v>
      </c>
    </row>
    <row r="154" spans="1:8" ht="27.75" customHeight="1" thickTop="1" thickBot="1" x14ac:dyDescent="0.3">
      <c r="F154" s="3" t="s">
        <v>2</v>
      </c>
      <c r="G154" s="6">
        <f>SUM(G41:G153)</f>
        <v>212966</v>
      </c>
      <c r="H154" s="6">
        <f>SUM(H41:H153)</f>
        <v>212966</v>
      </c>
    </row>
    <row r="155" spans="1:8" ht="27.75" customHeight="1" thickTop="1" x14ac:dyDescent="0.25"/>
    <row r="156" spans="1:8" ht="27.75" customHeight="1" x14ac:dyDescent="0.25">
      <c r="A156" s="57" t="s">
        <v>14</v>
      </c>
      <c r="B156" s="58"/>
      <c r="C156" s="58"/>
      <c r="D156" s="58"/>
      <c r="E156" s="58"/>
      <c r="F156" s="58"/>
      <c r="G156" s="58"/>
      <c r="H156" s="58"/>
    </row>
    <row r="157" spans="1:8" ht="27.75" customHeight="1" x14ac:dyDescent="0.25">
      <c r="A157" s="1" t="s">
        <v>39</v>
      </c>
    </row>
    <row r="159" spans="1:8" ht="27.75" customHeight="1" thickBot="1" x14ac:dyDescent="0.3">
      <c r="A159" s="2" t="s">
        <v>15</v>
      </c>
      <c r="B159" s="2" t="s">
        <v>1</v>
      </c>
      <c r="C159" s="2" t="s">
        <v>16</v>
      </c>
      <c r="D159" s="2" t="s">
        <v>17</v>
      </c>
      <c r="E159" s="2" t="s">
        <v>18</v>
      </c>
      <c r="F159" s="2" t="s">
        <v>19</v>
      </c>
      <c r="G159" s="2" t="s">
        <v>48</v>
      </c>
      <c r="H159" s="2" t="s">
        <v>48</v>
      </c>
    </row>
    <row r="160" spans="1:8" ht="27.75" customHeight="1" thickTop="1" thickBot="1" x14ac:dyDescent="0.3">
      <c r="A160" s="4" t="s">
        <v>67</v>
      </c>
      <c r="B160" s="23" t="s">
        <v>52</v>
      </c>
      <c r="C160" s="24">
        <v>0</v>
      </c>
      <c r="D160" s="5">
        <v>0</v>
      </c>
      <c r="E160" s="4">
        <v>2</v>
      </c>
      <c r="F160" s="5">
        <v>200</v>
      </c>
      <c r="G160" s="6">
        <f>(C160*D160)+(E160*F160)</f>
        <v>400</v>
      </c>
      <c r="H160" s="5">
        <f>+F160*E160</f>
        <v>400</v>
      </c>
    </row>
    <row r="161" spans="1:8" ht="27.75" customHeight="1" thickTop="1" thickBot="1" x14ac:dyDescent="0.3">
      <c r="A161" s="4" t="s">
        <v>77</v>
      </c>
      <c r="B161" s="23" t="s">
        <v>52</v>
      </c>
      <c r="C161" s="24">
        <v>0</v>
      </c>
      <c r="D161" s="5">
        <v>0</v>
      </c>
      <c r="E161" s="4">
        <v>2</v>
      </c>
      <c r="F161" s="5">
        <v>200</v>
      </c>
      <c r="G161" s="6">
        <f t="shared" ref="G161:G162" si="13">(C161*D161)+(E161*F161)</f>
        <v>400</v>
      </c>
      <c r="H161" s="5">
        <f t="shared" ref="H161" si="14">+F161*E161</f>
        <v>400</v>
      </c>
    </row>
    <row r="162" spans="1:8" ht="27.75" customHeight="1" thickTop="1" thickBot="1" x14ac:dyDescent="0.3">
      <c r="A162" s="4" t="s">
        <v>78</v>
      </c>
      <c r="B162" s="23" t="s">
        <v>52</v>
      </c>
      <c r="C162" s="24">
        <v>100</v>
      </c>
      <c r="D162" s="5">
        <v>100</v>
      </c>
      <c r="E162" s="4">
        <v>2</v>
      </c>
      <c r="F162" s="5">
        <v>200</v>
      </c>
      <c r="G162" s="6">
        <f t="shared" si="13"/>
        <v>10400</v>
      </c>
      <c r="H162" s="5">
        <v>10400</v>
      </c>
    </row>
    <row r="163" spans="1:8" ht="27.75" customHeight="1" thickTop="1" thickBot="1" x14ac:dyDescent="0.3">
      <c r="A163" s="4" t="s">
        <v>67</v>
      </c>
      <c r="B163" s="23" t="s">
        <v>51</v>
      </c>
      <c r="C163" s="24">
        <v>0</v>
      </c>
      <c r="D163" s="5">
        <v>0</v>
      </c>
      <c r="E163" s="4">
        <v>1</v>
      </c>
      <c r="F163" s="5">
        <v>200</v>
      </c>
      <c r="G163" s="6">
        <f t="shared" ref="G163:G183" si="15">(C163*D163)+(E163*F163)</f>
        <v>200</v>
      </c>
      <c r="H163" s="5">
        <v>200</v>
      </c>
    </row>
    <row r="164" spans="1:8" ht="27.75" customHeight="1" thickTop="1" thickBot="1" x14ac:dyDescent="0.3">
      <c r="A164" s="4" t="s">
        <v>77</v>
      </c>
      <c r="B164" s="23" t="s">
        <v>51</v>
      </c>
      <c r="C164" s="24">
        <v>0</v>
      </c>
      <c r="D164" s="5">
        <v>0</v>
      </c>
      <c r="E164" s="4">
        <v>2</v>
      </c>
      <c r="F164" s="5">
        <v>200</v>
      </c>
      <c r="G164" s="6">
        <f t="shared" si="15"/>
        <v>400</v>
      </c>
      <c r="H164" s="5">
        <f>+F164*E164</f>
        <v>400</v>
      </c>
    </row>
    <row r="165" spans="1:8" ht="27.75" customHeight="1" thickTop="1" thickBot="1" x14ac:dyDescent="0.3">
      <c r="A165" s="4" t="s">
        <v>78</v>
      </c>
      <c r="B165" s="23" t="s">
        <v>51</v>
      </c>
      <c r="C165" s="24">
        <v>2</v>
      </c>
      <c r="D165" s="5">
        <v>100</v>
      </c>
      <c r="E165" s="4">
        <v>0</v>
      </c>
      <c r="F165" s="5">
        <v>0</v>
      </c>
      <c r="G165" s="6">
        <f t="shared" si="15"/>
        <v>200</v>
      </c>
      <c r="H165" s="5">
        <f>+C165*D165</f>
        <v>200</v>
      </c>
    </row>
    <row r="166" spans="1:8" ht="27.75" customHeight="1" thickTop="1" thickBot="1" x14ac:dyDescent="0.3">
      <c r="A166" s="4" t="s">
        <v>67</v>
      </c>
      <c r="B166" s="23" t="s">
        <v>53</v>
      </c>
      <c r="C166" s="24">
        <v>0</v>
      </c>
      <c r="D166" s="5">
        <v>0</v>
      </c>
      <c r="E166" s="4">
        <v>1</v>
      </c>
      <c r="F166" s="5">
        <v>200</v>
      </c>
      <c r="G166" s="6">
        <f t="shared" si="15"/>
        <v>200</v>
      </c>
      <c r="H166" s="5">
        <v>200</v>
      </c>
    </row>
    <row r="167" spans="1:8" ht="27.75" customHeight="1" thickTop="1" thickBot="1" x14ac:dyDescent="0.3">
      <c r="A167" s="4" t="s">
        <v>77</v>
      </c>
      <c r="B167" s="23" t="s">
        <v>53</v>
      </c>
      <c r="C167" s="24">
        <v>0</v>
      </c>
      <c r="D167" s="5">
        <v>0</v>
      </c>
      <c r="E167" s="4">
        <v>2</v>
      </c>
      <c r="F167" s="5">
        <v>200</v>
      </c>
      <c r="G167" s="6">
        <f>+F167*E167</f>
        <v>400</v>
      </c>
      <c r="H167" s="5">
        <f>+F167*E167</f>
        <v>400</v>
      </c>
    </row>
    <row r="168" spans="1:8" ht="27.75" customHeight="1" thickTop="1" thickBot="1" x14ac:dyDescent="0.3">
      <c r="A168" s="4" t="s">
        <v>78</v>
      </c>
      <c r="B168" s="23" t="s">
        <v>53</v>
      </c>
      <c r="C168" s="24">
        <v>2</v>
      </c>
      <c r="D168" s="5">
        <v>100</v>
      </c>
      <c r="E168" s="4"/>
      <c r="F168" s="5">
        <v>0</v>
      </c>
      <c r="G168" s="6">
        <f>+D168*C168</f>
        <v>200</v>
      </c>
      <c r="H168" s="5">
        <f>+D168*C168</f>
        <v>200</v>
      </c>
    </row>
    <row r="169" spans="1:8" ht="27.75" customHeight="1" thickTop="1" thickBot="1" x14ac:dyDescent="0.3">
      <c r="A169" s="4" t="s">
        <v>67</v>
      </c>
      <c r="B169" s="23" t="s">
        <v>54</v>
      </c>
      <c r="C169" s="24">
        <v>0</v>
      </c>
      <c r="D169" s="5">
        <v>0</v>
      </c>
      <c r="E169" s="4">
        <v>2</v>
      </c>
      <c r="F169" s="5">
        <v>200</v>
      </c>
      <c r="G169" s="6">
        <f t="shared" si="15"/>
        <v>400</v>
      </c>
      <c r="H169" s="5">
        <f>+F169*E169</f>
        <v>400</v>
      </c>
    </row>
    <row r="170" spans="1:8" ht="27.75" customHeight="1" thickTop="1" thickBot="1" x14ac:dyDescent="0.3">
      <c r="A170" s="30" t="s">
        <v>77</v>
      </c>
      <c r="B170" s="23" t="s">
        <v>54</v>
      </c>
      <c r="C170" s="24">
        <v>0</v>
      </c>
      <c r="D170" s="5"/>
      <c r="E170" s="4">
        <v>2</v>
      </c>
      <c r="F170" s="5">
        <v>200</v>
      </c>
      <c r="G170" s="6">
        <f t="shared" si="15"/>
        <v>400</v>
      </c>
      <c r="H170" s="5">
        <f t="shared" ref="H170:H171" si="16">+F170*E170</f>
        <v>400</v>
      </c>
    </row>
    <row r="171" spans="1:8" ht="27.75" customHeight="1" thickTop="1" thickBot="1" x14ac:dyDescent="0.3">
      <c r="A171" s="30" t="s">
        <v>78</v>
      </c>
      <c r="B171" s="23" t="s">
        <v>54</v>
      </c>
      <c r="C171" s="24">
        <v>0</v>
      </c>
      <c r="D171" s="5"/>
      <c r="E171" s="4">
        <v>4</v>
      </c>
      <c r="F171" s="5">
        <v>200</v>
      </c>
      <c r="G171" s="6">
        <f t="shared" si="15"/>
        <v>800</v>
      </c>
      <c r="H171" s="5">
        <f t="shared" si="16"/>
        <v>800</v>
      </c>
    </row>
    <row r="172" spans="1:8" ht="27.75" customHeight="1" thickTop="1" thickBot="1" x14ac:dyDescent="0.3">
      <c r="A172" s="30" t="s">
        <v>67</v>
      </c>
      <c r="B172" s="23" t="s">
        <v>55</v>
      </c>
      <c r="C172" s="24">
        <v>0</v>
      </c>
      <c r="D172" s="5">
        <v>0</v>
      </c>
      <c r="E172" s="4">
        <v>2</v>
      </c>
      <c r="F172" s="5">
        <v>200</v>
      </c>
      <c r="G172" s="6">
        <f>+F172*E172</f>
        <v>400</v>
      </c>
      <c r="H172" s="5">
        <f>+F172*E172</f>
        <v>400</v>
      </c>
    </row>
    <row r="173" spans="1:8" ht="27.75" customHeight="1" thickTop="1" thickBot="1" x14ac:dyDescent="0.3">
      <c r="A173" s="30" t="s">
        <v>77</v>
      </c>
      <c r="B173" s="23" t="s">
        <v>55</v>
      </c>
      <c r="C173" s="24">
        <v>50</v>
      </c>
      <c r="D173" s="5">
        <v>100</v>
      </c>
      <c r="E173" s="4">
        <v>0</v>
      </c>
      <c r="F173" s="5"/>
      <c r="G173" s="6">
        <f>+D173*C173</f>
        <v>5000</v>
      </c>
      <c r="H173" s="5">
        <f>+D173*C173</f>
        <v>5000</v>
      </c>
    </row>
    <row r="174" spans="1:8" ht="27.75" customHeight="1" thickTop="1" thickBot="1" x14ac:dyDescent="0.3">
      <c r="A174" s="30" t="s">
        <v>78</v>
      </c>
      <c r="B174" s="23" t="s">
        <v>55</v>
      </c>
      <c r="C174" s="24">
        <v>0</v>
      </c>
      <c r="D174" s="5">
        <v>0</v>
      </c>
      <c r="E174" s="4">
        <v>4</v>
      </c>
      <c r="F174" s="5">
        <v>200</v>
      </c>
      <c r="G174" s="6">
        <f t="shared" ref="G174" si="17">+F174*E174</f>
        <v>800</v>
      </c>
      <c r="H174" s="5">
        <f t="shared" ref="H174" si="18">+F174*E174</f>
        <v>800</v>
      </c>
    </row>
    <row r="175" spans="1:8" ht="27.75" customHeight="1" thickTop="1" thickBot="1" x14ac:dyDescent="0.3">
      <c r="A175" s="4" t="s">
        <v>67</v>
      </c>
      <c r="B175" s="23" t="s">
        <v>56</v>
      </c>
      <c r="C175" s="24">
        <v>0</v>
      </c>
      <c r="D175" s="5">
        <v>0</v>
      </c>
      <c r="E175" s="4">
        <v>2</v>
      </c>
      <c r="F175" s="5">
        <v>200</v>
      </c>
      <c r="G175" s="6">
        <f>+F175*E175</f>
        <v>400</v>
      </c>
      <c r="H175" s="5">
        <f>+F175*E175</f>
        <v>400</v>
      </c>
    </row>
    <row r="176" spans="1:8" ht="27.75" customHeight="1" thickTop="1" thickBot="1" x14ac:dyDescent="0.3">
      <c r="A176" s="30" t="s">
        <v>77</v>
      </c>
      <c r="B176" s="23" t="s">
        <v>56</v>
      </c>
      <c r="C176" s="24">
        <v>0</v>
      </c>
      <c r="D176" s="5">
        <v>0</v>
      </c>
      <c r="E176" s="4">
        <v>2</v>
      </c>
      <c r="F176" s="5">
        <v>200</v>
      </c>
      <c r="G176" s="6">
        <f t="shared" ref="G176:G177" si="19">+F176*E176</f>
        <v>400</v>
      </c>
      <c r="H176" s="5">
        <f>+F176*E176</f>
        <v>400</v>
      </c>
    </row>
    <row r="177" spans="1:8" ht="27.75" customHeight="1" thickTop="1" thickBot="1" x14ac:dyDescent="0.3">
      <c r="A177" s="30" t="s">
        <v>78</v>
      </c>
      <c r="B177" s="23" t="s">
        <v>56</v>
      </c>
      <c r="C177" s="24">
        <v>0</v>
      </c>
      <c r="D177" s="5">
        <v>0</v>
      </c>
      <c r="E177" s="4">
        <v>4</v>
      </c>
      <c r="F177" s="5">
        <v>200</v>
      </c>
      <c r="G177" s="6">
        <f t="shared" si="19"/>
        <v>800</v>
      </c>
      <c r="H177" s="5">
        <f>+F177*E177</f>
        <v>800</v>
      </c>
    </row>
    <row r="178" spans="1:8" ht="27.75" customHeight="1" thickTop="1" thickBot="1" x14ac:dyDescent="0.3">
      <c r="A178" s="30" t="s">
        <v>67</v>
      </c>
      <c r="B178" s="23" t="s">
        <v>57</v>
      </c>
      <c r="C178" s="24">
        <v>50</v>
      </c>
      <c r="D178" s="5">
        <v>100</v>
      </c>
      <c r="E178" s="4">
        <v>0</v>
      </c>
      <c r="F178" s="5">
        <v>0</v>
      </c>
      <c r="G178" s="6">
        <f t="shared" si="15"/>
        <v>5000</v>
      </c>
      <c r="H178" s="5">
        <v>5000</v>
      </c>
    </row>
    <row r="179" spans="1:8" ht="27.75" customHeight="1" thickTop="1" thickBot="1" x14ac:dyDescent="0.3">
      <c r="A179" s="30" t="s">
        <v>77</v>
      </c>
      <c r="B179" s="23" t="s">
        <v>57</v>
      </c>
      <c r="C179" s="24">
        <v>0</v>
      </c>
      <c r="D179" s="5">
        <v>0</v>
      </c>
      <c r="E179" s="4">
        <v>2</v>
      </c>
      <c r="F179" s="5">
        <v>200</v>
      </c>
      <c r="G179" s="6">
        <f>+F179*E179</f>
        <v>400</v>
      </c>
      <c r="H179" s="5">
        <f>+F179*E179</f>
        <v>400</v>
      </c>
    </row>
    <row r="180" spans="1:8" ht="27.75" customHeight="1" thickTop="1" thickBot="1" x14ac:dyDescent="0.3">
      <c r="A180" s="30" t="s">
        <v>78</v>
      </c>
      <c r="B180" s="23" t="s">
        <v>57</v>
      </c>
      <c r="C180" s="24">
        <v>0</v>
      </c>
      <c r="D180" s="5">
        <v>0</v>
      </c>
      <c r="E180" s="4">
        <v>4</v>
      </c>
      <c r="F180" s="5">
        <v>200</v>
      </c>
      <c r="G180" s="6">
        <f>+F180*E180</f>
        <v>800</v>
      </c>
      <c r="H180" s="5">
        <f>+F180*E180</f>
        <v>800</v>
      </c>
    </row>
    <row r="181" spans="1:8" ht="27.75" customHeight="1" thickTop="1" thickBot="1" x14ac:dyDescent="0.3">
      <c r="A181" s="4" t="s">
        <v>67</v>
      </c>
      <c r="B181" s="23" t="s">
        <v>68</v>
      </c>
      <c r="C181" s="24">
        <v>0</v>
      </c>
      <c r="D181" s="5">
        <v>0</v>
      </c>
      <c r="E181" s="4">
        <v>2</v>
      </c>
      <c r="F181" s="5">
        <v>200</v>
      </c>
      <c r="G181" s="6">
        <f>+F181*E181</f>
        <v>400</v>
      </c>
      <c r="H181" s="5">
        <f>+F181*E181</f>
        <v>400</v>
      </c>
    </row>
    <row r="182" spans="1:8" ht="27.75" customHeight="1" thickTop="1" thickBot="1" x14ac:dyDescent="0.3">
      <c r="A182" s="30" t="s">
        <v>77</v>
      </c>
      <c r="B182" s="23" t="s">
        <v>68</v>
      </c>
      <c r="C182" s="24">
        <v>0</v>
      </c>
      <c r="D182" s="5">
        <v>0</v>
      </c>
      <c r="E182" s="4">
        <v>2</v>
      </c>
      <c r="F182" s="5">
        <v>200</v>
      </c>
      <c r="G182" s="6">
        <f>+F182*E182</f>
        <v>400</v>
      </c>
      <c r="H182" s="5">
        <f>+F182*E182</f>
        <v>400</v>
      </c>
    </row>
    <row r="183" spans="1:8" ht="27.75" customHeight="1" thickTop="1" thickBot="1" x14ac:dyDescent="0.3">
      <c r="A183" s="30" t="s">
        <v>78</v>
      </c>
      <c r="B183" s="23" t="s">
        <v>68</v>
      </c>
      <c r="C183" s="24">
        <v>0</v>
      </c>
      <c r="D183" s="5">
        <v>0</v>
      </c>
      <c r="E183" s="4">
        <v>4</v>
      </c>
      <c r="F183" s="5">
        <v>200</v>
      </c>
      <c r="G183" s="6">
        <f t="shared" si="15"/>
        <v>800</v>
      </c>
      <c r="H183" s="5">
        <f>+F183*E183</f>
        <v>800</v>
      </c>
    </row>
    <row r="184" spans="1:8" ht="27.75" customHeight="1" thickTop="1" thickBot="1" x14ac:dyDescent="0.3">
      <c r="F184" s="3" t="s">
        <v>2</v>
      </c>
      <c r="G184" s="6">
        <f>SUM(G160:G183)</f>
        <v>30000</v>
      </c>
      <c r="H184" s="6">
        <f>SUM(H160:H183)</f>
        <v>30000</v>
      </c>
    </row>
    <row r="185" spans="1:8" ht="27.75" customHeight="1" thickTop="1" x14ac:dyDescent="0.25"/>
    <row r="186" spans="1:8" ht="27.75" customHeight="1" x14ac:dyDescent="0.25">
      <c r="A186" s="57" t="s">
        <v>20</v>
      </c>
      <c r="B186" s="58"/>
      <c r="C186" s="58"/>
      <c r="D186" s="58"/>
      <c r="E186" s="58"/>
      <c r="F186" s="58"/>
      <c r="G186" s="58"/>
    </row>
    <row r="187" spans="1:8" ht="27.75" customHeight="1" x14ac:dyDescent="0.25">
      <c r="A187" s="1" t="s">
        <v>38</v>
      </c>
    </row>
    <row r="189" spans="1:8" ht="27.75" customHeight="1" x14ac:dyDescent="0.25">
      <c r="A189" s="72" t="s">
        <v>23</v>
      </c>
      <c r="B189" s="73"/>
      <c r="C189" s="73"/>
      <c r="D189" s="73"/>
      <c r="E189" s="73"/>
      <c r="F189" s="73"/>
      <c r="G189" s="73"/>
    </row>
    <row r="191" spans="1:8" ht="27.75" customHeight="1" thickBot="1" x14ac:dyDescent="0.3">
      <c r="A191" s="2" t="s">
        <v>1</v>
      </c>
      <c r="B191" s="2" t="s">
        <v>21</v>
      </c>
      <c r="C191" s="2" t="s">
        <v>22</v>
      </c>
      <c r="D191" s="2" t="s">
        <v>6</v>
      </c>
      <c r="E191" s="2" t="s">
        <v>7</v>
      </c>
      <c r="F191" s="2" t="s">
        <v>90</v>
      </c>
      <c r="G191" s="2" t="s">
        <v>48</v>
      </c>
    </row>
    <row r="192" spans="1:8" ht="39.75" customHeight="1" thickTop="1" thickBot="1" x14ac:dyDescent="0.3">
      <c r="A192" s="23" t="s">
        <v>52</v>
      </c>
      <c r="B192" s="22"/>
      <c r="C192" s="4"/>
      <c r="D192" s="4"/>
      <c r="E192" s="5"/>
      <c r="F192" s="6">
        <f>C192*E192</f>
        <v>0</v>
      </c>
      <c r="G192" s="5"/>
    </row>
    <row r="193" spans="1:7" ht="38.25" customHeight="1" thickTop="1" thickBot="1" x14ac:dyDescent="0.3">
      <c r="A193" s="23" t="s">
        <v>51</v>
      </c>
      <c r="B193" s="22"/>
      <c r="C193" s="4"/>
      <c r="D193" s="4"/>
      <c r="E193" s="5"/>
      <c r="F193" s="6">
        <f t="shared" ref="F193:F198" si="20">C193*E193</f>
        <v>0</v>
      </c>
      <c r="G193" s="5"/>
    </row>
    <row r="194" spans="1:7" ht="46.5" customHeight="1" thickTop="1" thickBot="1" x14ac:dyDescent="0.3">
      <c r="A194" s="23" t="s">
        <v>53</v>
      </c>
      <c r="B194" s="22"/>
      <c r="C194" s="4"/>
      <c r="D194" s="4"/>
      <c r="E194" s="5"/>
      <c r="F194" s="6">
        <f t="shared" si="20"/>
        <v>0</v>
      </c>
      <c r="G194" s="5"/>
    </row>
    <row r="195" spans="1:7" ht="27.75" customHeight="1" thickTop="1" thickBot="1" x14ac:dyDescent="0.3">
      <c r="A195" s="23" t="s">
        <v>54</v>
      </c>
      <c r="B195" s="22"/>
      <c r="C195" s="4"/>
      <c r="D195" s="4"/>
      <c r="E195" s="5"/>
      <c r="F195" s="6">
        <f t="shared" si="20"/>
        <v>0</v>
      </c>
      <c r="G195" s="5"/>
    </row>
    <row r="196" spans="1:7" ht="27.75" customHeight="1" thickTop="1" thickBot="1" x14ac:dyDescent="0.3">
      <c r="A196" s="23" t="s">
        <v>55</v>
      </c>
      <c r="B196" s="22"/>
      <c r="C196" s="4"/>
      <c r="D196" s="4"/>
      <c r="E196" s="5"/>
      <c r="F196" s="6">
        <f t="shared" si="20"/>
        <v>0</v>
      </c>
      <c r="G196" s="5"/>
    </row>
    <row r="197" spans="1:7" ht="27.75" customHeight="1" thickTop="1" thickBot="1" x14ac:dyDescent="0.3">
      <c r="A197" s="23" t="s">
        <v>56</v>
      </c>
      <c r="B197" s="22"/>
      <c r="C197" s="4"/>
      <c r="D197" s="4"/>
      <c r="E197" s="5"/>
      <c r="F197" s="6">
        <f t="shared" si="20"/>
        <v>0</v>
      </c>
      <c r="G197" s="5"/>
    </row>
    <row r="198" spans="1:7" ht="27.75" customHeight="1" thickTop="1" thickBot="1" x14ac:dyDescent="0.3">
      <c r="A198" s="23" t="s">
        <v>57</v>
      </c>
      <c r="B198" s="22"/>
      <c r="C198" s="4"/>
      <c r="D198" s="4"/>
      <c r="E198" s="5"/>
      <c r="F198" s="6">
        <f t="shared" si="20"/>
        <v>0</v>
      </c>
      <c r="G198" s="5"/>
    </row>
    <row r="199" spans="1:7" ht="27.75" customHeight="1" thickTop="1" thickBot="1" x14ac:dyDescent="0.3">
      <c r="E199" s="3" t="s">
        <v>2</v>
      </c>
      <c r="F199" s="6">
        <f>SUM(F192:F198)</f>
        <v>0</v>
      </c>
      <c r="G199" s="6">
        <f>SUM(G192:G198)</f>
        <v>0</v>
      </c>
    </row>
    <row r="200" spans="1:7" ht="27.75" customHeight="1" thickTop="1" x14ac:dyDescent="0.25"/>
    <row r="201" spans="1:7" ht="27.75" customHeight="1" x14ac:dyDescent="0.25">
      <c r="A201" s="72" t="s">
        <v>25</v>
      </c>
      <c r="B201" s="73"/>
      <c r="C201" s="73"/>
      <c r="D201" s="73"/>
      <c r="E201" s="73"/>
      <c r="F201" s="73"/>
      <c r="G201" s="73"/>
    </row>
    <row r="203" spans="1:7" ht="27.75" customHeight="1" x14ac:dyDescent="0.25">
      <c r="A203" s="2" t="s">
        <v>1</v>
      </c>
      <c r="B203" s="2" t="s">
        <v>21</v>
      </c>
      <c r="C203" s="2" t="s">
        <v>26</v>
      </c>
      <c r="D203" s="2" t="s">
        <v>27</v>
      </c>
      <c r="E203" s="2" t="s">
        <v>22</v>
      </c>
      <c r="F203" s="2" t="s">
        <v>90</v>
      </c>
      <c r="G203" s="2" t="s">
        <v>48</v>
      </c>
    </row>
    <row r="204" spans="1:7" ht="27.75" customHeight="1" x14ac:dyDescent="0.25">
      <c r="A204" s="23" t="s">
        <v>52</v>
      </c>
      <c r="B204" s="4"/>
      <c r="C204" s="4"/>
      <c r="D204" s="4"/>
      <c r="E204" s="4"/>
      <c r="F204" s="5">
        <v>0</v>
      </c>
      <c r="G204" s="5"/>
    </row>
    <row r="205" spans="1:7" ht="27.75" customHeight="1" x14ac:dyDescent="0.25">
      <c r="A205" s="23" t="s">
        <v>51</v>
      </c>
      <c r="B205" s="4"/>
      <c r="C205" s="4"/>
      <c r="D205" s="4"/>
      <c r="E205" s="4"/>
      <c r="F205" s="5">
        <v>0</v>
      </c>
      <c r="G205" s="5"/>
    </row>
    <row r="206" spans="1:7" ht="27.75" customHeight="1" x14ac:dyDescent="0.25">
      <c r="A206" s="23" t="s">
        <v>53</v>
      </c>
      <c r="B206" s="4"/>
      <c r="C206" s="4"/>
      <c r="D206" s="4"/>
      <c r="E206" s="4"/>
      <c r="F206" s="5">
        <v>0</v>
      </c>
      <c r="G206" s="5"/>
    </row>
    <row r="207" spans="1:7" ht="27.75" customHeight="1" x14ac:dyDescent="0.25">
      <c r="A207" s="23" t="s">
        <v>54</v>
      </c>
      <c r="B207" s="4"/>
      <c r="C207" s="4"/>
      <c r="D207" s="4"/>
      <c r="E207" s="4"/>
      <c r="F207" s="5">
        <v>0</v>
      </c>
      <c r="G207" s="5"/>
    </row>
    <row r="208" spans="1:7" ht="27.75" customHeight="1" x14ac:dyDescent="0.25">
      <c r="A208" s="23" t="s">
        <v>55</v>
      </c>
      <c r="B208" s="4"/>
      <c r="C208" s="4"/>
      <c r="D208" s="4"/>
      <c r="E208" s="4"/>
      <c r="F208" s="5">
        <v>0</v>
      </c>
      <c r="G208" s="5"/>
    </row>
    <row r="209" spans="1:7" ht="27.75" customHeight="1" x14ac:dyDescent="0.25">
      <c r="A209" s="23" t="s">
        <v>56</v>
      </c>
      <c r="B209" s="4"/>
      <c r="C209" s="4"/>
      <c r="D209" s="4"/>
      <c r="E209" s="4"/>
      <c r="F209" s="5">
        <v>0</v>
      </c>
      <c r="G209" s="5"/>
    </row>
    <row r="210" spans="1:7" ht="27.75" customHeight="1" thickBot="1" x14ac:dyDescent="0.3">
      <c r="A210" s="23" t="s">
        <v>57</v>
      </c>
      <c r="B210" s="4"/>
      <c r="C210" s="4"/>
      <c r="D210" s="4"/>
      <c r="E210" s="4"/>
      <c r="F210" s="5">
        <v>0</v>
      </c>
      <c r="G210" s="5"/>
    </row>
    <row r="211" spans="1:7" ht="27.75" customHeight="1" thickTop="1" thickBot="1" x14ac:dyDescent="0.3">
      <c r="E211" s="3" t="s">
        <v>2</v>
      </c>
      <c r="F211" s="6">
        <f>SUM(F204:F210)</f>
        <v>0</v>
      </c>
      <c r="G211" s="6">
        <f>SUM(G204:G210)</f>
        <v>0</v>
      </c>
    </row>
    <row r="212" spans="1:7" ht="27.75" customHeight="1" thickTop="1" x14ac:dyDescent="0.25"/>
    <row r="213" spans="1:7" ht="27.75" customHeight="1" x14ac:dyDescent="0.25">
      <c r="A213" s="72" t="s">
        <v>28</v>
      </c>
      <c r="B213" s="73"/>
      <c r="C213" s="73"/>
      <c r="D213" s="73"/>
      <c r="E213" s="73"/>
      <c r="F213" s="73"/>
    </row>
    <row r="215" spans="1:7" ht="27.75" customHeight="1" x14ac:dyDescent="0.25">
      <c r="A215" s="2" t="s">
        <v>1</v>
      </c>
      <c r="B215" s="2" t="s">
        <v>21</v>
      </c>
      <c r="C215" s="2" t="s">
        <v>29</v>
      </c>
      <c r="D215" s="2" t="s">
        <v>22</v>
      </c>
      <c r="E215" s="2" t="s">
        <v>90</v>
      </c>
      <c r="F215" s="2" t="s">
        <v>48</v>
      </c>
    </row>
    <row r="216" spans="1:7" ht="38.25" customHeight="1" x14ac:dyDescent="0.25">
      <c r="A216" s="23" t="s">
        <v>52</v>
      </c>
      <c r="B216" s="4"/>
      <c r="C216" s="4"/>
      <c r="D216" s="4"/>
      <c r="E216" s="5">
        <v>0</v>
      </c>
      <c r="F216" s="5"/>
    </row>
    <row r="217" spans="1:7" ht="27.75" customHeight="1" x14ac:dyDescent="0.25">
      <c r="A217" s="23" t="s">
        <v>51</v>
      </c>
      <c r="B217" s="4"/>
      <c r="C217" s="4"/>
      <c r="D217" s="4"/>
      <c r="E217" s="5">
        <v>0</v>
      </c>
      <c r="F217" s="5"/>
    </row>
    <row r="218" spans="1:7" ht="27.75" customHeight="1" x14ac:dyDescent="0.25">
      <c r="A218" s="23" t="s">
        <v>53</v>
      </c>
      <c r="B218" s="4"/>
      <c r="C218" s="4"/>
      <c r="D218" s="4"/>
      <c r="E218" s="5">
        <v>0</v>
      </c>
      <c r="F218" s="5"/>
    </row>
    <row r="219" spans="1:7" ht="27.75" customHeight="1" x14ac:dyDescent="0.25">
      <c r="A219" s="23" t="s">
        <v>54</v>
      </c>
      <c r="B219" s="4"/>
      <c r="C219" s="4"/>
      <c r="D219" s="4"/>
      <c r="E219" s="5">
        <v>0</v>
      </c>
      <c r="F219" s="5"/>
    </row>
    <row r="220" spans="1:7" ht="27.75" customHeight="1" x14ac:dyDescent="0.25">
      <c r="A220" s="23" t="s">
        <v>55</v>
      </c>
      <c r="B220" s="4"/>
      <c r="C220" s="4"/>
      <c r="D220" s="4"/>
      <c r="E220" s="5">
        <v>0</v>
      </c>
      <c r="F220" s="5"/>
    </row>
    <row r="221" spans="1:7" ht="27.75" customHeight="1" x14ac:dyDescent="0.25">
      <c r="A221" s="23" t="s">
        <v>56</v>
      </c>
      <c r="B221" s="4"/>
      <c r="C221" s="4"/>
      <c r="D221" s="4"/>
      <c r="E221" s="5">
        <v>0</v>
      </c>
      <c r="F221" s="5"/>
    </row>
    <row r="222" spans="1:7" ht="27.75" customHeight="1" thickBot="1" x14ac:dyDescent="0.3">
      <c r="A222" s="23" t="s">
        <v>57</v>
      </c>
      <c r="B222" s="4"/>
      <c r="C222" s="4"/>
      <c r="D222" s="4"/>
      <c r="E222" s="5">
        <v>0</v>
      </c>
      <c r="F222" s="5"/>
    </row>
    <row r="223" spans="1:7" ht="27.75" customHeight="1" thickTop="1" thickBot="1" x14ac:dyDescent="0.3">
      <c r="D223" s="3" t="s">
        <v>2</v>
      </c>
      <c r="E223" s="6">
        <f>SUM(E216:E222)</f>
        <v>0</v>
      </c>
      <c r="F223" s="6">
        <f>SUM(F216:F222)</f>
        <v>0</v>
      </c>
    </row>
    <row r="224" spans="1:7" ht="27.75" customHeight="1" thickTop="1" x14ac:dyDescent="0.25"/>
    <row r="225" spans="1:6" ht="27.75" customHeight="1" x14ac:dyDescent="0.25">
      <c r="A225" s="72" t="s">
        <v>30</v>
      </c>
      <c r="B225" s="73"/>
      <c r="C225" s="73"/>
      <c r="D225" s="73"/>
      <c r="E225" s="73"/>
      <c r="F225" s="73"/>
    </row>
    <row r="227" spans="1:6" ht="27.75" customHeight="1" thickBot="1" x14ac:dyDescent="0.3">
      <c r="A227" s="2" t="s">
        <v>1</v>
      </c>
      <c r="B227" s="2" t="s">
        <v>21</v>
      </c>
      <c r="C227" s="48" t="s">
        <v>32</v>
      </c>
      <c r="D227" s="2" t="s">
        <v>7</v>
      </c>
      <c r="E227" s="48" t="s">
        <v>90</v>
      </c>
      <c r="F227" s="2" t="s">
        <v>48</v>
      </c>
    </row>
    <row r="228" spans="1:6" ht="27.75" customHeight="1" thickTop="1" thickBot="1" x14ac:dyDescent="0.3">
      <c r="A228" s="23" t="s">
        <v>52</v>
      </c>
      <c r="B228" s="4"/>
      <c r="C228" s="4"/>
      <c r="D228" s="5"/>
      <c r="E228" s="6">
        <f>C228*D228</f>
        <v>0</v>
      </c>
      <c r="F228" s="5"/>
    </row>
    <row r="229" spans="1:6" ht="27.75" customHeight="1" thickTop="1" thickBot="1" x14ac:dyDescent="0.3">
      <c r="A229" s="23" t="s">
        <v>51</v>
      </c>
      <c r="B229" s="4"/>
      <c r="C229" s="4"/>
      <c r="D229" s="5"/>
      <c r="E229" s="6">
        <f t="shared" ref="E229:E234" si="21">C229*D229</f>
        <v>0</v>
      </c>
      <c r="F229" s="5"/>
    </row>
    <row r="230" spans="1:6" ht="27.75" customHeight="1" thickTop="1" thickBot="1" x14ac:dyDescent="0.3">
      <c r="A230" s="23" t="s">
        <v>53</v>
      </c>
      <c r="B230" s="4"/>
      <c r="C230" s="4"/>
      <c r="D230" s="5"/>
      <c r="E230" s="6">
        <f t="shared" si="21"/>
        <v>0</v>
      </c>
      <c r="F230" s="5"/>
    </row>
    <row r="231" spans="1:6" ht="27.75" customHeight="1" thickTop="1" thickBot="1" x14ac:dyDescent="0.3">
      <c r="A231" s="23" t="s">
        <v>54</v>
      </c>
      <c r="B231" s="4"/>
      <c r="C231" s="4"/>
      <c r="D231" s="5"/>
      <c r="E231" s="6">
        <f t="shared" si="21"/>
        <v>0</v>
      </c>
      <c r="F231" s="5"/>
    </row>
    <row r="232" spans="1:6" ht="27.75" customHeight="1" thickTop="1" thickBot="1" x14ac:dyDescent="0.3">
      <c r="A232" s="23" t="s">
        <v>55</v>
      </c>
      <c r="B232" s="4"/>
      <c r="C232" s="4"/>
      <c r="D232" s="5"/>
      <c r="E232" s="6">
        <f t="shared" si="21"/>
        <v>0</v>
      </c>
      <c r="F232" s="5"/>
    </row>
    <row r="233" spans="1:6" ht="27.75" customHeight="1" thickTop="1" thickBot="1" x14ac:dyDescent="0.3">
      <c r="A233" s="23" t="s">
        <v>56</v>
      </c>
      <c r="B233" s="4"/>
      <c r="C233" s="4"/>
      <c r="D233" s="5"/>
      <c r="E233" s="6">
        <f t="shared" si="21"/>
        <v>0</v>
      </c>
      <c r="F233" s="5"/>
    </row>
    <row r="234" spans="1:6" ht="27.75" customHeight="1" thickTop="1" thickBot="1" x14ac:dyDescent="0.3">
      <c r="A234" s="23" t="s">
        <v>57</v>
      </c>
      <c r="B234" s="4"/>
      <c r="C234" s="4"/>
      <c r="D234" s="5"/>
      <c r="E234" s="6">
        <f t="shared" si="21"/>
        <v>0</v>
      </c>
      <c r="F234" s="5"/>
    </row>
    <row r="235" spans="1:6" ht="27.75" customHeight="1" thickTop="1" thickBot="1" x14ac:dyDescent="0.3">
      <c r="D235" s="3" t="s">
        <v>2</v>
      </c>
      <c r="E235" s="6">
        <f>SUM(E228:E234)</f>
        <v>0</v>
      </c>
      <c r="F235" s="6">
        <f>SUM(F228:F234)</f>
        <v>0</v>
      </c>
    </row>
    <row r="236" spans="1:6" ht="27.75" customHeight="1" thickTop="1" x14ac:dyDescent="0.25"/>
    <row r="237" spans="1:6" ht="27.75" customHeight="1" x14ac:dyDescent="0.25">
      <c r="A237" s="57" t="s">
        <v>31</v>
      </c>
      <c r="B237" s="58"/>
      <c r="C237" s="58"/>
      <c r="D237" s="58"/>
      <c r="E237" s="58"/>
    </row>
    <row r="239" spans="1:6" ht="27.75" customHeight="1" x14ac:dyDescent="0.25">
      <c r="A239" s="2" t="s">
        <v>1</v>
      </c>
      <c r="B239" s="2" t="s">
        <v>33</v>
      </c>
      <c r="C239" s="2" t="s">
        <v>34</v>
      </c>
      <c r="D239" s="2" t="s">
        <v>90</v>
      </c>
      <c r="E239" s="2" t="s">
        <v>48</v>
      </c>
    </row>
    <row r="240" spans="1:6" ht="27.75" customHeight="1" x14ac:dyDescent="0.25">
      <c r="A240" s="23" t="s">
        <v>52</v>
      </c>
      <c r="B240" s="4"/>
      <c r="C240" s="4"/>
      <c r="D240" s="5">
        <v>0</v>
      </c>
      <c r="E240" s="5"/>
    </row>
    <row r="241" spans="1:5" ht="27.75" customHeight="1" x14ac:dyDescent="0.25">
      <c r="A241" s="23" t="s">
        <v>51</v>
      </c>
      <c r="B241" s="4"/>
      <c r="C241" s="4"/>
      <c r="D241" s="5"/>
      <c r="E241" s="5"/>
    </row>
    <row r="242" spans="1:5" ht="27.75" customHeight="1" x14ac:dyDescent="0.25">
      <c r="A242" s="23" t="s">
        <v>53</v>
      </c>
      <c r="B242" s="4"/>
      <c r="C242" s="4"/>
      <c r="D242" s="5">
        <v>0</v>
      </c>
      <c r="E242" s="5"/>
    </row>
    <row r="243" spans="1:5" ht="27.75" customHeight="1" x14ac:dyDescent="0.25">
      <c r="A243" s="23" t="s">
        <v>54</v>
      </c>
      <c r="B243" s="4"/>
      <c r="C243" s="4"/>
      <c r="D243" s="5">
        <v>0</v>
      </c>
      <c r="E243" s="5"/>
    </row>
    <row r="244" spans="1:5" ht="27.75" customHeight="1" x14ac:dyDescent="0.25">
      <c r="A244" s="23" t="s">
        <v>55</v>
      </c>
      <c r="B244" s="4"/>
      <c r="C244" s="4"/>
      <c r="D244" s="5">
        <v>0</v>
      </c>
      <c r="E244" s="5"/>
    </row>
    <row r="245" spans="1:5" ht="27.75" customHeight="1" thickBot="1" x14ac:dyDescent="0.3">
      <c r="A245" s="23" t="s">
        <v>56</v>
      </c>
      <c r="B245" s="4"/>
      <c r="C245" s="4"/>
      <c r="D245" s="5"/>
      <c r="E245" s="5"/>
    </row>
    <row r="246" spans="1:5" ht="27.75" customHeight="1" thickTop="1" thickBot="1" x14ac:dyDescent="0.3">
      <c r="A246" s="23" t="s">
        <v>57</v>
      </c>
      <c r="B246" s="4"/>
      <c r="C246" s="4" t="s">
        <v>2</v>
      </c>
      <c r="D246" s="6">
        <f>SUM(D240:D244)</f>
        <v>0</v>
      </c>
      <c r="E246" s="6">
        <f>SUM(E240:E244)</f>
        <v>0</v>
      </c>
    </row>
    <row r="247" spans="1:5" ht="27.75" customHeight="1" thickTop="1" thickBot="1" x14ac:dyDescent="0.3">
      <c r="A247" s="23"/>
      <c r="B247" s="4"/>
      <c r="C247" s="4" t="s">
        <v>2</v>
      </c>
      <c r="D247" s="6">
        <f>SUM(D241:D245)</f>
        <v>0</v>
      </c>
      <c r="E247" s="6">
        <f>SUM(E241:E245)</f>
        <v>0</v>
      </c>
    </row>
    <row r="248" spans="1:5" ht="27.75" customHeight="1" thickTop="1" x14ac:dyDescent="0.25">
      <c r="A248" s="57" t="s">
        <v>35</v>
      </c>
      <c r="B248" s="58"/>
      <c r="C248" s="58"/>
      <c r="D248" s="58"/>
      <c r="E248" s="58"/>
    </row>
    <row r="250" spans="1:5" ht="27.75" customHeight="1" x14ac:dyDescent="0.25">
      <c r="A250" s="2" t="s">
        <v>1</v>
      </c>
      <c r="B250" s="59" t="s">
        <v>34</v>
      </c>
      <c r="C250" s="60"/>
      <c r="D250" s="2" t="s">
        <v>90</v>
      </c>
      <c r="E250" s="2" t="s">
        <v>48</v>
      </c>
    </row>
    <row r="251" spans="1:5" ht="49.5" customHeight="1" x14ac:dyDescent="0.25">
      <c r="A251" s="23" t="s">
        <v>52</v>
      </c>
      <c r="B251" s="55" t="s">
        <v>70</v>
      </c>
      <c r="C251" s="56"/>
      <c r="D251" s="5">
        <v>50000</v>
      </c>
      <c r="E251" s="5">
        <v>50000</v>
      </c>
    </row>
    <row r="252" spans="1:5" ht="27.75" customHeight="1" x14ac:dyDescent="0.25">
      <c r="A252" s="21"/>
      <c r="B252" s="65"/>
      <c r="C252" s="66"/>
      <c r="D252" s="5">
        <v>0</v>
      </c>
      <c r="E252" s="5"/>
    </row>
    <row r="253" spans="1:5" ht="27.75" customHeight="1" x14ac:dyDescent="0.25">
      <c r="A253" s="21"/>
      <c r="B253" s="65"/>
      <c r="C253" s="66"/>
      <c r="D253" s="5">
        <v>0</v>
      </c>
      <c r="E253" s="5"/>
    </row>
    <row r="254" spans="1:5" ht="27.75" customHeight="1" x14ac:dyDescent="0.25">
      <c r="A254" s="21"/>
      <c r="B254" s="65"/>
      <c r="C254" s="66"/>
      <c r="D254" s="5">
        <v>0</v>
      </c>
      <c r="E254" s="5"/>
    </row>
    <row r="255" spans="1:5" ht="27.75" customHeight="1" thickBot="1" x14ac:dyDescent="0.3">
      <c r="A255" s="23"/>
      <c r="B255" s="65"/>
      <c r="C255" s="66"/>
      <c r="D255" s="5">
        <v>0</v>
      </c>
      <c r="E255" s="5"/>
    </row>
    <row r="256" spans="1:5" ht="27.75" customHeight="1" thickTop="1" thickBot="1" x14ac:dyDescent="0.3">
      <c r="A256" s="21"/>
      <c r="C256" s="3" t="s">
        <v>2</v>
      </c>
      <c r="D256" s="6">
        <f>SUM(D251:D255)</f>
        <v>50000</v>
      </c>
      <c r="E256" s="6">
        <f>SUM(E251:E255)</f>
        <v>50000</v>
      </c>
    </row>
    <row r="257" spans="1:5" ht="27.75" customHeight="1" thickTop="1" x14ac:dyDescent="0.25">
      <c r="A257" s="57" t="s">
        <v>85</v>
      </c>
      <c r="B257" s="58"/>
      <c r="C257" s="58"/>
      <c r="D257" s="58"/>
      <c r="E257" s="58"/>
    </row>
    <row r="258" spans="1:5" ht="27.75" customHeight="1" x14ac:dyDescent="0.25">
      <c r="A258" s="2" t="s">
        <v>1</v>
      </c>
      <c r="B258" s="59" t="s">
        <v>34</v>
      </c>
      <c r="C258" s="60"/>
      <c r="D258" s="2" t="s">
        <v>90</v>
      </c>
      <c r="E258" s="2" t="s">
        <v>48</v>
      </c>
    </row>
    <row r="259" spans="1:5" ht="27.75" customHeight="1" x14ac:dyDescent="0.25">
      <c r="A259" s="23" t="s">
        <v>52</v>
      </c>
      <c r="B259" s="55" t="s">
        <v>86</v>
      </c>
      <c r="C259" s="56"/>
      <c r="D259" s="5">
        <v>125</v>
      </c>
      <c r="E259" s="5">
        <v>0</v>
      </c>
    </row>
    <row r="260" spans="1:5" ht="27.75" customHeight="1" x14ac:dyDescent="0.25">
      <c r="A260" s="21"/>
      <c r="B260" s="65"/>
      <c r="C260" s="66"/>
      <c r="D260" s="5">
        <v>0</v>
      </c>
      <c r="E260" s="5"/>
    </row>
    <row r="261" spans="1:5" ht="27.75" customHeight="1" x14ac:dyDescent="0.25">
      <c r="A261" s="21"/>
      <c r="B261" s="65"/>
      <c r="C261" s="66"/>
      <c r="D261" s="5">
        <v>0</v>
      </c>
      <c r="E261" s="5"/>
    </row>
    <row r="262" spans="1:5" ht="94.5" customHeight="1" x14ac:dyDescent="0.25">
      <c r="A262" s="21"/>
      <c r="B262" s="65"/>
      <c r="C262" s="66"/>
      <c r="D262" s="5">
        <v>0</v>
      </c>
      <c r="E262" s="5"/>
    </row>
    <row r="263" spans="1:5" ht="27.75" customHeight="1" thickBot="1" x14ac:dyDescent="0.3">
      <c r="A263" s="23"/>
      <c r="B263" s="65"/>
      <c r="C263" s="66"/>
      <c r="D263" s="5">
        <v>0</v>
      </c>
      <c r="E263" s="5"/>
    </row>
    <row r="264" spans="1:5" ht="27.75" customHeight="1" thickTop="1" thickBot="1" x14ac:dyDescent="0.3">
      <c r="A264" s="21"/>
      <c r="C264" s="3" t="s">
        <v>2</v>
      </c>
      <c r="D264" s="6">
        <v>125</v>
      </c>
      <c r="E264" s="6">
        <f>SUM(E259:E263)</f>
        <v>0</v>
      </c>
    </row>
    <row r="265" spans="1:5" ht="46.5" customHeight="1" thickTop="1" x14ac:dyDescent="0.25">
      <c r="A265" s="63" t="s">
        <v>37</v>
      </c>
      <c r="B265" s="64"/>
      <c r="C265" s="64"/>
      <c r="D265" s="64"/>
    </row>
    <row r="267" spans="1:5" ht="27.75" customHeight="1" x14ac:dyDescent="0.25">
      <c r="C267" s="2" t="s">
        <v>90</v>
      </c>
      <c r="D267" s="2" t="s">
        <v>48</v>
      </c>
    </row>
    <row r="268" spans="1:5" ht="27.75" customHeight="1" x14ac:dyDescent="0.25">
      <c r="A268" s="49" t="s">
        <v>0</v>
      </c>
      <c r="B268" s="49"/>
      <c r="C268" s="7">
        <f>C$17</f>
        <v>81000</v>
      </c>
      <c r="D268" s="7">
        <f>D$17</f>
        <v>81000</v>
      </c>
    </row>
    <row r="269" spans="1:5" ht="27.75" customHeight="1" x14ac:dyDescent="0.25">
      <c r="A269" s="49" t="s">
        <v>3</v>
      </c>
      <c r="B269" s="49"/>
      <c r="C269" s="7">
        <f>G$35</f>
        <v>52245</v>
      </c>
      <c r="D269" s="7">
        <f>H$35</f>
        <v>52370</v>
      </c>
    </row>
    <row r="270" spans="1:5" ht="27.75" customHeight="1" x14ac:dyDescent="0.25">
      <c r="A270" s="49" t="s">
        <v>8</v>
      </c>
      <c r="B270" s="49"/>
      <c r="C270" s="7">
        <f>G$154</f>
        <v>212966</v>
      </c>
      <c r="D270" s="7">
        <f>H$154</f>
        <v>212966</v>
      </c>
    </row>
    <row r="271" spans="1:5" ht="27.75" customHeight="1" x14ac:dyDescent="0.25">
      <c r="A271" s="49" t="s">
        <v>14</v>
      </c>
      <c r="B271" s="49"/>
      <c r="C271" s="7">
        <f>G$184</f>
        <v>30000</v>
      </c>
      <c r="D271" s="7">
        <f>H$184</f>
        <v>30000</v>
      </c>
    </row>
    <row r="272" spans="1:5" ht="27.75" customHeight="1" x14ac:dyDescent="0.25">
      <c r="A272" s="67" t="s">
        <v>36</v>
      </c>
      <c r="B272" s="8" t="s">
        <v>23</v>
      </c>
      <c r="C272" s="7">
        <f>F$199</f>
        <v>0</v>
      </c>
      <c r="D272" s="7">
        <f>G$199</f>
        <v>0</v>
      </c>
    </row>
    <row r="273" spans="1:4" ht="27.75" customHeight="1" x14ac:dyDescent="0.25">
      <c r="A273" s="68"/>
      <c r="B273" s="8" t="s">
        <v>24</v>
      </c>
      <c r="C273" s="7">
        <f>F$211 + $E$223</f>
        <v>0</v>
      </c>
      <c r="D273" s="7">
        <f>G$211 + $E$223</f>
        <v>0</v>
      </c>
    </row>
    <row r="274" spans="1:4" ht="27.75" customHeight="1" x14ac:dyDescent="0.25">
      <c r="A274" s="69"/>
      <c r="B274" s="8" t="s">
        <v>30</v>
      </c>
      <c r="C274" s="7">
        <f>E$235</f>
        <v>0</v>
      </c>
      <c r="D274" s="7">
        <f>F$235</f>
        <v>0</v>
      </c>
    </row>
    <row r="275" spans="1:4" ht="27.75" customHeight="1" x14ac:dyDescent="0.25">
      <c r="A275" s="49" t="s">
        <v>31</v>
      </c>
      <c r="B275" s="49"/>
      <c r="C275" s="7">
        <f>D$246</f>
        <v>0</v>
      </c>
      <c r="D275" s="7">
        <f>E$246</f>
        <v>0</v>
      </c>
    </row>
    <row r="276" spans="1:4" ht="27.75" customHeight="1" x14ac:dyDescent="0.25">
      <c r="A276" s="49" t="s">
        <v>35</v>
      </c>
      <c r="B276" s="49"/>
      <c r="C276" s="7">
        <f>D$256</f>
        <v>50000</v>
      </c>
      <c r="D276" s="7">
        <f>E$256</f>
        <v>50000</v>
      </c>
    </row>
    <row r="277" spans="1:4" ht="27.75" customHeight="1" x14ac:dyDescent="0.25">
      <c r="A277" s="49" t="s">
        <v>87</v>
      </c>
      <c r="B277" s="49"/>
      <c r="C277" s="7">
        <f>+D259</f>
        <v>125</v>
      </c>
      <c r="D277" s="7"/>
    </row>
    <row r="278" spans="1:4" ht="48" customHeight="1" x14ac:dyDescent="0.25">
      <c r="A278" s="74" t="s">
        <v>2</v>
      </c>
      <c r="B278" s="74"/>
      <c r="C278" s="9">
        <f>SUM(C268:C277)</f>
        <v>426336</v>
      </c>
      <c r="D278" s="9">
        <f>SUM(D268:D277)</f>
        <v>426336</v>
      </c>
    </row>
    <row r="281" spans="1:4" ht="27.75" customHeight="1" x14ac:dyDescent="0.25">
      <c r="A281" s="63" t="s">
        <v>42</v>
      </c>
      <c r="B281" s="64"/>
      <c r="C281" s="64"/>
      <c r="D281" s="64"/>
    </row>
    <row r="282" spans="1:4" ht="27.75" customHeight="1" x14ac:dyDescent="0.25">
      <c r="A282" s="10"/>
      <c r="B282" s="11"/>
      <c r="C282" s="11"/>
      <c r="D282" s="12"/>
    </row>
    <row r="283" spans="1:4" ht="53.25" customHeight="1" x14ac:dyDescent="0.25">
      <c r="A283" s="70" t="s">
        <v>47</v>
      </c>
      <c r="B283" s="71"/>
      <c r="C283" s="71"/>
      <c r="D283" s="15"/>
    </row>
    <row r="284" spans="1:4" ht="39" customHeight="1" x14ac:dyDescent="0.25">
      <c r="A284" s="13" t="s">
        <v>43</v>
      </c>
      <c r="B284" s="14" t="s">
        <v>88</v>
      </c>
      <c r="C284" s="14"/>
      <c r="D284" s="15"/>
    </row>
    <row r="285" spans="1:4" ht="27.75" customHeight="1" x14ac:dyDescent="0.25">
      <c r="A285" s="13"/>
      <c r="B285" s="14"/>
      <c r="C285" s="14"/>
      <c r="D285" s="15"/>
    </row>
    <row r="286" spans="1:4" ht="27.75" customHeight="1" x14ac:dyDescent="0.25">
      <c r="A286" s="13" t="s">
        <v>44</v>
      </c>
      <c r="B286" s="14"/>
      <c r="C286" s="14" t="s">
        <v>83</v>
      </c>
      <c r="D286" s="15"/>
    </row>
    <row r="287" spans="1:4" ht="27.75" customHeight="1" x14ac:dyDescent="0.25">
      <c r="A287" s="13"/>
      <c r="B287" s="14"/>
      <c r="C287" s="14"/>
      <c r="D287" s="15"/>
    </row>
    <row r="288" spans="1:4" ht="27.75" customHeight="1" x14ac:dyDescent="0.25">
      <c r="A288" s="13" t="s">
        <v>45</v>
      </c>
      <c r="B288" s="14"/>
      <c r="C288" s="14" t="s">
        <v>84</v>
      </c>
      <c r="D288" s="15"/>
    </row>
    <row r="289" spans="1:4" ht="27.75" customHeight="1" x14ac:dyDescent="0.25">
      <c r="A289" s="13"/>
      <c r="B289" s="14"/>
      <c r="C289" s="14"/>
      <c r="D289" s="15"/>
    </row>
    <row r="290" spans="1:4" ht="27.75" customHeight="1" x14ac:dyDescent="0.25">
      <c r="A290" s="13" t="s">
        <v>46</v>
      </c>
      <c r="B290" s="14"/>
      <c r="C290" s="14"/>
      <c r="D290" s="15"/>
    </row>
    <row r="291" spans="1:4" ht="27.75" customHeight="1" x14ac:dyDescent="0.25">
      <c r="A291" s="16"/>
      <c r="B291" s="17"/>
      <c r="C291" s="17"/>
      <c r="D291" s="18"/>
    </row>
    <row r="292" spans="1:4" ht="27.75" customHeight="1" x14ac:dyDescent="0.25">
      <c r="A292" s="14"/>
      <c r="B292" s="14"/>
      <c r="C292" s="14"/>
      <c r="D292" s="14"/>
    </row>
  </sheetData>
  <mergeCells count="61">
    <mergeCell ref="A283:C283"/>
    <mergeCell ref="A281:D281"/>
    <mergeCell ref="A186:G186"/>
    <mergeCell ref="A189:G189"/>
    <mergeCell ref="A201:G201"/>
    <mergeCell ref="A213:F213"/>
    <mergeCell ref="A225:F225"/>
    <mergeCell ref="A237:E237"/>
    <mergeCell ref="A248:E248"/>
    <mergeCell ref="B252:C252"/>
    <mergeCell ref="B253:C253"/>
    <mergeCell ref="B250:C250"/>
    <mergeCell ref="B251:C251"/>
    <mergeCell ref="A278:B278"/>
    <mergeCell ref="A268:B268"/>
    <mergeCell ref="A269:B269"/>
    <mergeCell ref="B254:C254"/>
    <mergeCell ref="B255:C255"/>
    <mergeCell ref="A270:B270"/>
    <mergeCell ref="A271:B271"/>
    <mergeCell ref="A272:A274"/>
    <mergeCell ref="A257:E257"/>
    <mergeCell ref="B258:C258"/>
    <mergeCell ref="A275:B275"/>
    <mergeCell ref="A276:B276"/>
    <mergeCell ref="A265:D265"/>
    <mergeCell ref="B259:C259"/>
    <mergeCell ref="B260:C260"/>
    <mergeCell ref="B261:C261"/>
    <mergeCell ref="B262:C262"/>
    <mergeCell ref="B263:C263"/>
    <mergeCell ref="A9:B9"/>
    <mergeCell ref="A156:H156"/>
    <mergeCell ref="A13:B13"/>
    <mergeCell ref="A14:B14"/>
    <mergeCell ref="A15:B15"/>
    <mergeCell ref="A17:B17"/>
    <mergeCell ref="A22:B22"/>
    <mergeCell ref="A37:H37"/>
    <mergeCell ref="A10:B10"/>
    <mergeCell ref="A12:B12"/>
    <mergeCell ref="A11:B11"/>
    <mergeCell ref="A34:B34"/>
    <mergeCell ref="A30:B30"/>
    <mergeCell ref="A31:B31"/>
    <mergeCell ref="A277:B277"/>
    <mergeCell ref="A2:H2"/>
    <mergeCell ref="A1:H1"/>
    <mergeCell ref="A33:B33"/>
    <mergeCell ref="A24:B24"/>
    <mergeCell ref="A25:B25"/>
    <mergeCell ref="A26:B26"/>
    <mergeCell ref="A28:B28"/>
    <mergeCell ref="A16:B16"/>
    <mergeCell ref="A32:B32"/>
    <mergeCell ref="A29:B29"/>
    <mergeCell ref="A27:B27"/>
    <mergeCell ref="A23:B23"/>
    <mergeCell ref="A6:D6"/>
    <mergeCell ref="A19:H19"/>
    <mergeCell ref="A8:B8"/>
  </mergeCells>
  <dataValidations disablePrompts="1" count="3">
    <dataValidation type="list" allowBlank="1" showInputMessage="1" showErrorMessage="1" sqref="B216:B222">
      <formula1>ACTIVITY_TYPES_SHORT</formula1>
    </dataValidation>
    <dataValidation type="list" allowBlank="1" showInputMessage="1" showErrorMessage="1" sqref="B204:B210 B228:B234">
      <formula1>ACTIVITY_TYPES_LONG</formula1>
    </dataValidation>
    <dataValidation type="list" allowBlank="1" showInputMessage="1" showErrorMessage="1" sqref="D41:D153">
      <formula1>STAFF_CATEGORIES</formula1>
    </dataValidation>
  </dataValidation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  <rowBreaks count="3" manualBreakCount="3">
    <brk id="155" max="7" man="1"/>
    <brk id="212" max="6" man="1"/>
    <brk id="26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0" workbookViewId="0">
      <selection activeCell="A60" sqref="A60"/>
    </sheetView>
  </sheetViews>
  <sheetFormatPr defaultRowHeight="15" x14ac:dyDescent="0.25"/>
  <cols>
    <col min="1" max="1" width="27.85546875" customWidth="1"/>
    <col min="2" max="2" width="32.7109375" customWidth="1"/>
    <col min="3" max="4" width="22" customWidth="1"/>
    <col min="6" max="6" width="12.42578125" customWidth="1"/>
    <col min="7" max="7" width="20.140625" customWidth="1"/>
    <col min="8" max="8" width="14.140625" customWidth="1"/>
  </cols>
  <sheetData>
    <row r="1" spans="1:8" ht="28.5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3.25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3.25" x14ac:dyDescent="0.25">
      <c r="A3" s="29" t="s">
        <v>79</v>
      </c>
      <c r="B3" s="28" t="s">
        <v>80</v>
      </c>
      <c r="C3" s="28"/>
      <c r="D3" s="42"/>
      <c r="E3" s="42"/>
      <c r="F3" s="42"/>
      <c r="G3" s="42"/>
      <c r="H3" s="42"/>
    </row>
    <row r="4" spans="1:8" ht="23.25" x14ac:dyDescent="0.25">
      <c r="A4" s="29" t="s">
        <v>81</v>
      </c>
      <c r="B4" s="29" t="s">
        <v>82</v>
      </c>
      <c r="C4" s="42"/>
      <c r="D4" s="42"/>
      <c r="E4" s="42"/>
      <c r="F4" s="42"/>
      <c r="G4" s="42"/>
      <c r="H4" s="42"/>
    </row>
    <row r="5" spans="1:8" ht="23.25" x14ac:dyDescent="0.25">
      <c r="A5" s="42"/>
      <c r="B5" s="42"/>
      <c r="C5" s="42"/>
      <c r="D5" s="42"/>
      <c r="E5" s="42"/>
      <c r="F5" s="42"/>
      <c r="G5" s="42"/>
      <c r="H5" s="42"/>
    </row>
    <row r="6" spans="1:8" ht="21" x14ac:dyDescent="0.25">
      <c r="A6" s="57" t="s">
        <v>0</v>
      </c>
      <c r="B6" s="58"/>
      <c r="C6" s="58"/>
      <c r="D6" s="58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ht="15" customHeight="1" x14ac:dyDescent="0.25">
      <c r="A9" s="55" t="s">
        <v>54</v>
      </c>
      <c r="B9" s="56"/>
      <c r="C9" s="5">
        <v>9000</v>
      </c>
      <c r="D9" s="5">
        <v>9000</v>
      </c>
      <c r="E9" s="1"/>
      <c r="F9" s="1"/>
      <c r="G9" s="1"/>
      <c r="H9" s="1"/>
    </row>
    <row r="10" spans="1:8" ht="21" x14ac:dyDescent="0.25">
      <c r="A10" s="57" t="s">
        <v>3</v>
      </c>
      <c r="B10" s="58"/>
      <c r="C10" s="58"/>
      <c r="D10" s="58"/>
      <c r="E10" s="58"/>
      <c r="F10" s="58"/>
      <c r="G10" s="58"/>
      <c r="H10" s="58"/>
    </row>
    <row r="11" spans="1:8" x14ac:dyDescent="0.25">
      <c r="A11" s="1" t="s">
        <v>41</v>
      </c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ht="15.75" thickBot="1" x14ac:dyDescent="0.3">
      <c r="A13" s="59" t="s">
        <v>89</v>
      </c>
      <c r="B13" s="60"/>
      <c r="C13" s="2" t="s">
        <v>4</v>
      </c>
      <c r="D13" s="2" t="s">
        <v>5</v>
      </c>
      <c r="E13" s="2" t="s">
        <v>6</v>
      </c>
      <c r="F13" s="2" t="s">
        <v>7</v>
      </c>
      <c r="G13" s="2" t="s">
        <v>48</v>
      </c>
      <c r="H13" s="2" t="s">
        <v>48</v>
      </c>
    </row>
    <row r="14" spans="1:8" ht="16.5" thickTop="1" thickBot="1" x14ac:dyDescent="0.3">
      <c r="A14" s="53" t="s">
        <v>54</v>
      </c>
      <c r="B14" s="54"/>
      <c r="C14" s="4">
        <v>4</v>
      </c>
      <c r="D14" s="4">
        <v>8</v>
      </c>
      <c r="E14" s="4" t="s">
        <v>71</v>
      </c>
      <c r="F14" s="4">
        <v>575</v>
      </c>
      <c r="G14" s="35">
        <v>4600</v>
      </c>
      <c r="H14" s="38">
        <v>4600</v>
      </c>
    </row>
    <row r="15" spans="1:8" ht="16.5" thickTop="1" thickBot="1" x14ac:dyDescent="0.3">
      <c r="A15" s="53" t="s">
        <v>54</v>
      </c>
      <c r="B15" s="54"/>
      <c r="C15" s="4">
        <v>1</v>
      </c>
      <c r="D15" s="4">
        <v>2</v>
      </c>
      <c r="E15" s="4" t="s">
        <v>72</v>
      </c>
      <c r="F15" s="4">
        <v>760</v>
      </c>
      <c r="G15" s="35">
        <v>1520</v>
      </c>
      <c r="H15" s="39">
        <v>1520</v>
      </c>
    </row>
    <row r="16" spans="1:8" ht="21.75" thickTop="1" x14ac:dyDescent="0.25">
      <c r="A16" s="57" t="s">
        <v>8</v>
      </c>
      <c r="B16" s="58"/>
      <c r="C16" s="58"/>
      <c r="D16" s="58"/>
      <c r="E16" s="58"/>
      <c r="F16" s="58"/>
      <c r="G16" s="58"/>
      <c r="H16" s="58"/>
    </row>
    <row r="17" spans="1:8" x14ac:dyDescent="0.25">
      <c r="A17" s="1" t="s">
        <v>40</v>
      </c>
      <c r="B17" s="1"/>
      <c r="C17" s="1"/>
      <c r="D17" s="1"/>
      <c r="E17" s="1"/>
      <c r="F17" s="1"/>
      <c r="G17" s="26">
        <f>SUM(G14:G15)</f>
        <v>6120</v>
      </c>
      <c r="H17" s="26">
        <f>SUM(H14:H15)</f>
        <v>6120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ht="15.75" thickBot="1" x14ac:dyDescent="0.3">
      <c r="A19" s="2" t="s">
        <v>9</v>
      </c>
      <c r="B19" s="2" t="s">
        <v>1</v>
      </c>
      <c r="C19" s="2" t="s">
        <v>10</v>
      </c>
      <c r="D19" s="2" t="s">
        <v>11</v>
      </c>
      <c r="E19" s="2" t="s">
        <v>12</v>
      </c>
      <c r="F19" s="2" t="s">
        <v>13</v>
      </c>
      <c r="G19" s="2" t="s">
        <v>48</v>
      </c>
      <c r="H19" s="2" t="s">
        <v>48</v>
      </c>
    </row>
    <row r="20" spans="1:8" ht="31.5" thickTop="1" thickBot="1" x14ac:dyDescent="0.3">
      <c r="A20" s="4" t="s">
        <v>58</v>
      </c>
      <c r="B20" s="23" t="s">
        <v>54</v>
      </c>
      <c r="C20" s="24" t="s">
        <v>59</v>
      </c>
      <c r="D20" s="4" t="s">
        <v>64</v>
      </c>
      <c r="E20" s="4">
        <v>8</v>
      </c>
      <c r="F20" s="5">
        <v>39</v>
      </c>
      <c r="G20" s="6">
        <v>312</v>
      </c>
      <c r="H20" s="27">
        <v>312</v>
      </c>
    </row>
    <row r="21" spans="1:8" ht="31.5" thickTop="1" thickBot="1" x14ac:dyDescent="0.3">
      <c r="A21" s="4" t="s">
        <v>58</v>
      </c>
      <c r="B21" s="23" t="s">
        <v>54</v>
      </c>
      <c r="C21" s="24" t="s">
        <v>59</v>
      </c>
      <c r="D21" s="4" t="s">
        <v>65</v>
      </c>
      <c r="E21" s="4">
        <v>10</v>
      </c>
      <c r="F21" s="5">
        <v>88</v>
      </c>
      <c r="G21" s="6">
        <v>880</v>
      </c>
      <c r="H21" s="27">
        <v>880</v>
      </c>
    </row>
    <row r="22" spans="1:8" ht="31.5" thickTop="1" thickBot="1" x14ac:dyDescent="0.3">
      <c r="A22" s="4" t="s">
        <v>58</v>
      </c>
      <c r="B22" s="23" t="s">
        <v>54</v>
      </c>
      <c r="C22" s="24" t="s">
        <v>59</v>
      </c>
      <c r="D22" s="4" t="s">
        <v>66</v>
      </c>
      <c r="E22" s="4">
        <v>80</v>
      </c>
      <c r="F22" s="5">
        <v>74</v>
      </c>
      <c r="G22" s="6">
        <v>5920</v>
      </c>
      <c r="H22" s="27">
        <v>5920</v>
      </c>
    </row>
    <row r="23" spans="1:8" ht="31.5" thickTop="1" thickBot="1" x14ac:dyDescent="0.3">
      <c r="A23" s="4" t="s">
        <v>73</v>
      </c>
      <c r="B23" s="23" t="s">
        <v>54</v>
      </c>
      <c r="C23" s="24" t="s">
        <v>59</v>
      </c>
      <c r="D23" s="4" t="s">
        <v>64</v>
      </c>
      <c r="E23" s="4">
        <v>1</v>
      </c>
      <c r="F23" s="5">
        <v>39</v>
      </c>
      <c r="G23" s="6">
        <v>39</v>
      </c>
      <c r="H23" s="27">
        <v>39</v>
      </c>
    </row>
    <row r="24" spans="1:8" ht="31.5" thickTop="1" thickBot="1" x14ac:dyDescent="0.3">
      <c r="A24" s="4" t="s">
        <v>73</v>
      </c>
      <c r="B24" s="23" t="s">
        <v>54</v>
      </c>
      <c r="C24" s="24" t="s">
        <v>59</v>
      </c>
      <c r="D24" s="4" t="s">
        <v>65</v>
      </c>
      <c r="E24" s="4">
        <v>4</v>
      </c>
      <c r="F24" s="5">
        <v>88</v>
      </c>
      <c r="G24" s="6">
        <v>352</v>
      </c>
      <c r="H24" s="27">
        <v>352</v>
      </c>
    </row>
    <row r="25" spans="1:8" ht="31.5" thickTop="1" thickBot="1" x14ac:dyDescent="0.3">
      <c r="A25" s="4" t="s">
        <v>73</v>
      </c>
      <c r="B25" s="23" t="s">
        <v>54</v>
      </c>
      <c r="C25" s="24" t="s">
        <v>59</v>
      </c>
      <c r="D25" s="4" t="s">
        <v>66</v>
      </c>
      <c r="E25" s="4">
        <v>45</v>
      </c>
      <c r="F25" s="5">
        <v>74</v>
      </c>
      <c r="G25" s="6">
        <v>3330</v>
      </c>
      <c r="H25" s="27">
        <v>3330</v>
      </c>
    </row>
    <row r="26" spans="1:8" ht="31.5" thickTop="1" thickBot="1" x14ac:dyDescent="0.3">
      <c r="A26" s="4" t="s">
        <v>73</v>
      </c>
      <c r="B26" s="23" t="s">
        <v>54</v>
      </c>
      <c r="C26" s="24" t="s">
        <v>59</v>
      </c>
      <c r="D26" s="4" t="s">
        <v>74</v>
      </c>
      <c r="E26" s="4">
        <v>20</v>
      </c>
      <c r="F26" s="5">
        <v>55</v>
      </c>
      <c r="G26" s="6">
        <v>1100</v>
      </c>
      <c r="H26" s="27">
        <v>1100</v>
      </c>
    </row>
    <row r="27" spans="1:8" ht="31.5" thickTop="1" thickBot="1" x14ac:dyDescent="0.3">
      <c r="A27" s="4" t="s">
        <v>75</v>
      </c>
      <c r="B27" s="23" t="s">
        <v>54</v>
      </c>
      <c r="C27" s="24" t="s">
        <v>59</v>
      </c>
      <c r="D27" s="4" t="s">
        <v>64</v>
      </c>
      <c r="E27" s="4">
        <v>4</v>
      </c>
      <c r="F27" s="5">
        <v>39</v>
      </c>
      <c r="G27" s="6">
        <v>156</v>
      </c>
      <c r="H27" s="27">
        <v>156</v>
      </c>
    </row>
    <row r="28" spans="1:8" ht="31.5" thickTop="1" thickBot="1" x14ac:dyDescent="0.3">
      <c r="A28" s="4" t="s">
        <v>75</v>
      </c>
      <c r="B28" s="23" t="s">
        <v>54</v>
      </c>
      <c r="C28" s="24" t="s">
        <v>59</v>
      </c>
      <c r="D28" s="4" t="s">
        <v>65</v>
      </c>
      <c r="E28" s="4">
        <v>4</v>
      </c>
      <c r="F28" s="5">
        <v>88</v>
      </c>
      <c r="G28" s="6">
        <v>352</v>
      </c>
      <c r="H28" s="27">
        <v>352</v>
      </c>
    </row>
    <row r="29" spans="1:8" ht="31.5" thickTop="1" thickBot="1" x14ac:dyDescent="0.3">
      <c r="A29" s="4" t="s">
        <v>75</v>
      </c>
      <c r="B29" s="23" t="s">
        <v>54</v>
      </c>
      <c r="C29" s="24" t="s">
        <v>59</v>
      </c>
      <c r="D29" s="4" t="s">
        <v>66</v>
      </c>
      <c r="E29" s="4">
        <v>15</v>
      </c>
      <c r="F29" s="5">
        <v>74</v>
      </c>
      <c r="G29" s="6">
        <v>1110</v>
      </c>
      <c r="H29" s="27">
        <v>1110</v>
      </c>
    </row>
    <row r="30" spans="1:8" ht="31.5" thickTop="1" thickBot="1" x14ac:dyDescent="0.3">
      <c r="A30" s="4" t="s">
        <v>75</v>
      </c>
      <c r="B30" s="23" t="s">
        <v>54</v>
      </c>
      <c r="C30" s="24" t="s">
        <v>59</v>
      </c>
      <c r="D30" s="4" t="s">
        <v>74</v>
      </c>
      <c r="E30" s="4">
        <v>10</v>
      </c>
      <c r="F30" s="5">
        <v>55</v>
      </c>
      <c r="G30" s="6">
        <v>550</v>
      </c>
      <c r="H30" s="27">
        <v>550</v>
      </c>
    </row>
    <row r="31" spans="1:8" ht="31.5" thickTop="1" thickBot="1" x14ac:dyDescent="0.3">
      <c r="A31" s="4" t="s">
        <v>76</v>
      </c>
      <c r="B31" s="23" t="s">
        <v>54</v>
      </c>
      <c r="C31" s="24" t="s">
        <v>59</v>
      </c>
      <c r="D31" s="4" t="s">
        <v>64</v>
      </c>
      <c r="E31" s="4">
        <v>3</v>
      </c>
      <c r="F31" s="5">
        <v>39</v>
      </c>
      <c r="G31" s="6">
        <v>117</v>
      </c>
      <c r="H31" s="27">
        <v>117</v>
      </c>
    </row>
    <row r="32" spans="1:8" ht="31.5" thickTop="1" thickBot="1" x14ac:dyDescent="0.3">
      <c r="A32" s="4" t="s">
        <v>76</v>
      </c>
      <c r="B32" s="23" t="s">
        <v>54</v>
      </c>
      <c r="C32" s="24" t="s">
        <v>59</v>
      </c>
      <c r="D32" s="4" t="s">
        <v>65</v>
      </c>
      <c r="E32" s="4">
        <v>4</v>
      </c>
      <c r="F32" s="5">
        <v>88</v>
      </c>
      <c r="G32" s="6">
        <v>352</v>
      </c>
      <c r="H32" s="27">
        <v>352</v>
      </c>
    </row>
    <row r="33" spans="1:8" ht="31.5" thickTop="1" thickBot="1" x14ac:dyDescent="0.3">
      <c r="A33" s="4" t="s">
        <v>76</v>
      </c>
      <c r="B33" s="23" t="s">
        <v>54</v>
      </c>
      <c r="C33" s="24" t="s">
        <v>59</v>
      </c>
      <c r="D33" s="4" t="s">
        <v>66</v>
      </c>
      <c r="E33" s="4">
        <v>11</v>
      </c>
      <c r="F33" s="5">
        <v>74</v>
      </c>
      <c r="G33" s="6">
        <v>814</v>
      </c>
      <c r="H33" s="27">
        <v>814</v>
      </c>
    </row>
    <row r="34" spans="1:8" ht="31.5" thickTop="1" thickBot="1" x14ac:dyDescent="0.3">
      <c r="A34" s="4" t="s">
        <v>76</v>
      </c>
      <c r="B34" s="23" t="s">
        <v>54</v>
      </c>
      <c r="C34" s="24" t="s">
        <v>59</v>
      </c>
      <c r="D34" s="4" t="s">
        <v>74</v>
      </c>
      <c r="E34" s="4">
        <v>2</v>
      </c>
      <c r="F34" s="5">
        <v>55</v>
      </c>
      <c r="G34" s="6">
        <v>110</v>
      </c>
      <c r="H34" s="27">
        <v>110</v>
      </c>
    </row>
    <row r="35" spans="1:8" ht="16.5" thickTop="1" thickBot="1" x14ac:dyDescent="0.3">
      <c r="A35" s="13"/>
      <c r="B35" s="47"/>
      <c r="C35" s="47"/>
      <c r="D35" s="14"/>
      <c r="E35" s="14"/>
      <c r="F35" s="20"/>
      <c r="G35" s="6">
        <f>SUM(G20:G34)</f>
        <v>15494</v>
      </c>
      <c r="H35" s="6">
        <f>SUM(H20:H34)</f>
        <v>15494</v>
      </c>
    </row>
    <row r="36" spans="1:8" ht="21.75" thickTop="1" x14ac:dyDescent="0.25">
      <c r="A36" s="57" t="s">
        <v>14</v>
      </c>
      <c r="B36" s="58"/>
      <c r="C36" s="58"/>
      <c r="D36" s="58"/>
      <c r="E36" s="58"/>
      <c r="F36" s="58"/>
      <c r="G36" s="58"/>
      <c r="H36" s="58"/>
    </row>
    <row r="37" spans="1:8" x14ac:dyDescent="0.25">
      <c r="A37" s="1" t="s">
        <v>39</v>
      </c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ht="15.75" thickBot="1" x14ac:dyDescent="0.3">
      <c r="A39" s="2" t="s">
        <v>15</v>
      </c>
      <c r="B39" s="2" t="s">
        <v>1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48</v>
      </c>
      <c r="H39" s="2" t="s">
        <v>48</v>
      </c>
    </row>
    <row r="40" spans="1:8" ht="31.5" thickTop="1" thickBot="1" x14ac:dyDescent="0.3">
      <c r="A40" s="4" t="s">
        <v>67</v>
      </c>
      <c r="B40" s="23" t="s">
        <v>54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61.5" thickTop="1" thickBot="1" x14ac:dyDescent="0.3">
      <c r="A41" s="30" t="s">
        <v>77</v>
      </c>
      <c r="B41" s="23" t="s">
        <v>54</v>
      </c>
      <c r="C41" s="24">
        <v>0</v>
      </c>
      <c r="D41" s="5"/>
      <c r="E41" s="4">
        <v>2</v>
      </c>
      <c r="F41" s="5">
        <v>200</v>
      </c>
      <c r="G41" s="6">
        <v>400</v>
      </c>
      <c r="H41" s="5">
        <v>400</v>
      </c>
    </row>
    <row r="42" spans="1:8" ht="61.5" thickTop="1" thickBot="1" x14ac:dyDescent="0.3">
      <c r="A42" s="30" t="s">
        <v>78</v>
      </c>
      <c r="B42" s="23" t="s">
        <v>54</v>
      </c>
      <c r="C42" s="24">
        <v>0</v>
      </c>
      <c r="D42" s="5"/>
      <c r="E42" s="4">
        <v>4</v>
      </c>
      <c r="F42" s="5">
        <v>200</v>
      </c>
      <c r="G42" s="6">
        <v>800</v>
      </c>
      <c r="H42" s="5">
        <v>800</v>
      </c>
    </row>
    <row r="43" spans="1:8" ht="15.75" thickTop="1" x14ac:dyDescent="0.25">
      <c r="G43" s="46">
        <f>SUM(G40:G42)</f>
        <v>1600</v>
      </c>
      <c r="H43" s="46">
        <f>SUM(H40:H42)</f>
        <v>1600</v>
      </c>
    </row>
    <row r="44" spans="1:8" ht="31.5" x14ac:dyDescent="0.25">
      <c r="A44" s="63" t="s">
        <v>37</v>
      </c>
      <c r="B44" s="64"/>
      <c r="C44" s="64"/>
      <c r="D44" s="64"/>
    </row>
    <row r="45" spans="1:8" x14ac:dyDescent="0.25">
      <c r="A45" s="1"/>
      <c r="B45" s="1"/>
      <c r="C45" s="1"/>
      <c r="D45" s="1"/>
    </row>
    <row r="46" spans="1:8" x14ac:dyDescent="0.25">
      <c r="A46" s="1"/>
      <c r="B46" s="1"/>
      <c r="C46" s="2" t="s">
        <v>90</v>
      </c>
      <c r="D46" s="2" t="s">
        <v>48</v>
      </c>
    </row>
    <row r="47" spans="1:8" ht="18.75" x14ac:dyDescent="0.25">
      <c r="A47" s="49" t="s">
        <v>0</v>
      </c>
      <c r="B47" s="49"/>
      <c r="C47" s="7">
        <f>+C9</f>
        <v>9000</v>
      </c>
      <c r="D47" s="7">
        <f>+D9</f>
        <v>9000</v>
      </c>
    </row>
    <row r="48" spans="1:8" ht="18.75" x14ac:dyDescent="0.25">
      <c r="A48" s="49" t="s">
        <v>3</v>
      </c>
      <c r="B48" s="49"/>
      <c r="C48" s="7">
        <f>+G17</f>
        <v>6120</v>
      </c>
      <c r="D48" s="7">
        <f>+H17</f>
        <v>6120</v>
      </c>
    </row>
    <row r="49" spans="1:4" ht="18.75" x14ac:dyDescent="0.25">
      <c r="A49" s="49" t="s">
        <v>8</v>
      </c>
      <c r="B49" s="49"/>
      <c r="C49" s="7">
        <f>+G35</f>
        <v>15494</v>
      </c>
      <c r="D49" s="7">
        <f>+H35</f>
        <v>15494</v>
      </c>
    </row>
    <row r="50" spans="1:4" ht="18.75" x14ac:dyDescent="0.25">
      <c r="A50" s="49" t="s">
        <v>14</v>
      </c>
      <c r="B50" s="49"/>
      <c r="C50" s="7">
        <f>+G43</f>
        <v>1600</v>
      </c>
      <c r="D50" s="7">
        <f>+H43</f>
        <v>1600</v>
      </c>
    </row>
    <row r="51" spans="1:4" ht="18.75" x14ac:dyDescent="0.25">
      <c r="A51" s="67" t="s">
        <v>36</v>
      </c>
      <c r="B51" s="43" t="s">
        <v>23</v>
      </c>
      <c r="C51" s="7">
        <f>F$200</f>
        <v>0</v>
      </c>
      <c r="D51" s="7">
        <f>G$200</f>
        <v>0</v>
      </c>
    </row>
    <row r="52" spans="1:4" ht="18.75" x14ac:dyDescent="0.25">
      <c r="A52" s="68"/>
      <c r="B52" s="43" t="s">
        <v>24</v>
      </c>
      <c r="C52" s="7">
        <f>F$212 + $E$224</f>
        <v>0</v>
      </c>
      <c r="D52" s="7">
        <f>G$212 + $E$224</f>
        <v>0</v>
      </c>
    </row>
    <row r="53" spans="1:4" ht="18.75" x14ac:dyDescent="0.25">
      <c r="A53" s="69"/>
      <c r="B53" s="43" t="s">
        <v>30</v>
      </c>
      <c r="C53" s="7">
        <f>E$236</f>
        <v>0</v>
      </c>
      <c r="D53" s="7">
        <f>F$236</f>
        <v>0</v>
      </c>
    </row>
    <row r="54" spans="1:4" ht="18.75" x14ac:dyDescent="0.25">
      <c r="A54" s="49" t="s">
        <v>31</v>
      </c>
      <c r="B54" s="49"/>
      <c r="C54" s="7">
        <f>D$247</f>
        <v>0</v>
      </c>
      <c r="D54" s="7">
        <f>E$247</f>
        <v>0</v>
      </c>
    </row>
    <row r="55" spans="1:4" ht="18.75" x14ac:dyDescent="0.25">
      <c r="A55" s="49" t="s">
        <v>35</v>
      </c>
      <c r="B55" s="49"/>
      <c r="C55" s="7">
        <f>D$257</f>
        <v>0</v>
      </c>
      <c r="D55" s="7">
        <f>E$257</f>
        <v>0</v>
      </c>
    </row>
    <row r="56" spans="1:4" ht="18.75" x14ac:dyDescent="0.25">
      <c r="A56" s="49" t="s">
        <v>87</v>
      </c>
      <c r="B56" s="49"/>
      <c r="C56" s="7">
        <f>+D38</f>
        <v>0</v>
      </c>
      <c r="D56" s="7"/>
    </row>
    <row r="57" spans="1:4" ht="28.5" x14ac:dyDescent="0.25">
      <c r="A57" s="74" t="s">
        <v>2</v>
      </c>
      <c r="B57" s="74"/>
      <c r="C57" s="9">
        <f>SUM(C47:C56)</f>
        <v>32214</v>
      </c>
      <c r="D57" s="9">
        <f>SUM(D47:D56)</f>
        <v>32214</v>
      </c>
    </row>
  </sheetData>
  <mergeCells count="21">
    <mergeCell ref="A54:B54"/>
    <mergeCell ref="A55:B55"/>
    <mergeCell ref="A56:B56"/>
    <mergeCell ref="A57:B57"/>
    <mergeCell ref="A44:D44"/>
    <mergeCell ref="A47:B47"/>
    <mergeCell ref="A48:B48"/>
    <mergeCell ref="A49:B49"/>
    <mergeCell ref="A50:B50"/>
    <mergeCell ref="A51:A53"/>
    <mergeCell ref="A13:B13"/>
    <mergeCell ref="A14:B14"/>
    <mergeCell ref="A15:B15"/>
    <mergeCell ref="A16:H16"/>
    <mergeCell ref="A36:H36"/>
    <mergeCell ref="A10:H10"/>
    <mergeCell ref="A1:H1"/>
    <mergeCell ref="A2:H2"/>
    <mergeCell ref="A6:D6"/>
    <mergeCell ref="A8:B8"/>
    <mergeCell ref="A9:B9"/>
  </mergeCells>
  <dataValidations count="1">
    <dataValidation type="list" allowBlank="1" showInputMessage="1" showErrorMessage="1" sqref="D20:D35">
      <formula1>STAFF_CATEGORIES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1" workbookViewId="0">
      <selection activeCell="C60" sqref="C60"/>
    </sheetView>
  </sheetViews>
  <sheetFormatPr defaultRowHeight="15" x14ac:dyDescent="0.25"/>
  <cols>
    <col min="1" max="1" width="25.5703125" customWidth="1"/>
    <col min="2" max="2" width="41.140625" customWidth="1"/>
    <col min="3" max="3" width="19.28515625" customWidth="1"/>
    <col min="4" max="4" width="22.85546875" customWidth="1"/>
    <col min="6" max="6" width="17.140625" customWidth="1"/>
    <col min="7" max="7" width="22" customWidth="1"/>
    <col min="8" max="8" width="16.85546875" customWidth="1"/>
  </cols>
  <sheetData>
    <row r="1" spans="1:8" ht="28.5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3.25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3.25" x14ac:dyDescent="0.25">
      <c r="A3" s="29" t="s">
        <v>79</v>
      </c>
      <c r="B3" s="28" t="s">
        <v>80</v>
      </c>
      <c r="C3" s="28"/>
      <c r="D3" s="42"/>
      <c r="E3" s="42"/>
      <c r="F3" s="42"/>
      <c r="G3" s="42"/>
      <c r="H3" s="42"/>
    </row>
    <row r="4" spans="1:8" ht="23.25" x14ac:dyDescent="0.25">
      <c r="A4" s="29" t="s">
        <v>81</v>
      </c>
      <c r="B4" s="29" t="s">
        <v>82</v>
      </c>
      <c r="C4" s="42"/>
      <c r="D4" s="42"/>
      <c r="E4" s="42"/>
      <c r="F4" s="42"/>
      <c r="G4" s="42"/>
      <c r="H4" s="42"/>
    </row>
    <row r="5" spans="1:8" ht="23.25" x14ac:dyDescent="0.25">
      <c r="A5" s="42"/>
      <c r="B5" s="42"/>
      <c r="C5" s="42"/>
      <c r="D5" s="42"/>
      <c r="E5" s="42"/>
      <c r="F5" s="42"/>
      <c r="G5" s="42"/>
      <c r="H5" s="42"/>
    </row>
    <row r="6" spans="1:8" ht="21" x14ac:dyDescent="0.25">
      <c r="A6" s="57" t="s">
        <v>0</v>
      </c>
      <c r="B6" s="58"/>
      <c r="C6" s="58"/>
      <c r="D6" s="58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x14ac:dyDescent="0.25">
      <c r="A9" s="55" t="s">
        <v>55</v>
      </c>
      <c r="B9" s="56"/>
      <c r="C9" s="5">
        <v>9000</v>
      </c>
      <c r="D9" s="5">
        <v>9000</v>
      </c>
      <c r="E9" s="1"/>
      <c r="F9" s="1"/>
      <c r="G9" s="1"/>
      <c r="H9" s="1"/>
    </row>
    <row r="11" spans="1:8" ht="21" x14ac:dyDescent="0.25">
      <c r="A11" s="57" t="s">
        <v>3</v>
      </c>
      <c r="B11" s="58"/>
      <c r="C11" s="58"/>
      <c r="D11" s="58"/>
      <c r="E11" s="58"/>
      <c r="F11" s="58"/>
      <c r="G11" s="58"/>
      <c r="H11" s="58"/>
    </row>
    <row r="12" spans="1:8" x14ac:dyDescent="0.25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ht="30.75" thickBot="1" x14ac:dyDescent="0.3">
      <c r="A14" s="59" t="s">
        <v>89</v>
      </c>
      <c r="B14" s="60"/>
      <c r="C14" s="2" t="s">
        <v>4</v>
      </c>
      <c r="D14" s="48" t="s">
        <v>5</v>
      </c>
      <c r="E14" s="48" t="s">
        <v>6</v>
      </c>
      <c r="F14" s="2" t="s">
        <v>7</v>
      </c>
      <c r="G14" s="2" t="s">
        <v>48</v>
      </c>
      <c r="H14" s="2" t="s">
        <v>48</v>
      </c>
    </row>
    <row r="15" spans="1:8" ht="38.25" customHeight="1" thickTop="1" thickBot="1" x14ac:dyDescent="0.3">
      <c r="A15" s="53" t="s">
        <v>55</v>
      </c>
      <c r="B15" s="54"/>
      <c r="C15" s="4">
        <v>2</v>
      </c>
      <c r="D15" s="30">
        <v>4</v>
      </c>
      <c r="E15" s="4" t="s">
        <v>71</v>
      </c>
      <c r="F15" s="4">
        <v>575</v>
      </c>
      <c r="G15" s="35">
        <v>2300</v>
      </c>
      <c r="H15" s="40">
        <v>2300</v>
      </c>
    </row>
    <row r="16" spans="1:8" ht="37.5" customHeight="1" thickTop="1" thickBot="1" x14ac:dyDescent="0.3">
      <c r="A16" s="53" t="s">
        <v>55</v>
      </c>
      <c r="B16" s="54"/>
      <c r="C16" s="4">
        <v>3</v>
      </c>
      <c r="D16" s="4">
        <v>6</v>
      </c>
      <c r="E16" s="4" t="s">
        <v>72</v>
      </c>
      <c r="F16" s="4">
        <v>760</v>
      </c>
      <c r="G16" s="35">
        <v>4560</v>
      </c>
      <c r="H16" s="41">
        <v>4560</v>
      </c>
    </row>
    <row r="17" spans="1:8" ht="15.75" thickTop="1" x14ac:dyDescent="0.25">
      <c r="G17" s="46">
        <f>SUM(G15:G16)</f>
        <v>6860</v>
      </c>
      <c r="H17" s="46">
        <f>SUM(H15:H16)</f>
        <v>6860</v>
      </c>
    </row>
    <row r="18" spans="1:8" ht="15.75" thickBot="1" x14ac:dyDescent="0.3">
      <c r="A18" s="2" t="s">
        <v>9</v>
      </c>
      <c r="B18" s="2" t="s">
        <v>1</v>
      </c>
      <c r="C18" s="2" t="s">
        <v>10</v>
      </c>
      <c r="D18" s="2" t="s">
        <v>11</v>
      </c>
      <c r="E18" s="2" t="s">
        <v>12</v>
      </c>
      <c r="F18" s="2" t="s">
        <v>13</v>
      </c>
      <c r="G18" s="2" t="s">
        <v>48</v>
      </c>
      <c r="H18" s="2" t="s">
        <v>48</v>
      </c>
    </row>
    <row r="19" spans="1:8" ht="31.5" thickTop="1" thickBot="1" x14ac:dyDescent="0.3">
      <c r="A19" s="4" t="s">
        <v>58</v>
      </c>
      <c r="B19" s="23" t="s">
        <v>55</v>
      </c>
      <c r="C19" s="24" t="s">
        <v>61</v>
      </c>
      <c r="D19" s="4" t="s">
        <v>64</v>
      </c>
      <c r="E19" s="4">
        <v>8</v>
      </c>
      <c r="F19" s="5">
        <v>78</v>
      </c>
      <c r="G19" s="6">
        <v>624</v>
      </c>
      <c r="H19" s="27">
        <v>624</v>
      </c>
    </row>
    <row r="20" spans="1:8" ht="31.5" thickTop="1" thickBot="1" x14ac:dyDescent="0.3">
      <c r="A20" s="4" t="s">
        <v>58</v>
      </c>
      <c r="B20" s="23" t="s">
        <v>55</v>
      </c>
      <c r="C20" s="24" t="s">
        <v>61</v>
      </c>
      <c r="D20" s="4" t="s">
        <v>65</v>
      </c>
      <c r="E20" s="4">
        <v>10</v>
      </c>
      <c r="F20" s="5">
        <v>164</v>
      </c>
      <c r="G20" s="6">
        <v>1640</v>
      </c>
      <c r="H20" s="27">
        <v>1640</v>
      </c>
    </row>
    <row r="21" spans="1:8" ht="31.5" thickTop="1" thickBot="1" x14ac:dyDescent="0.3">
      <c r="A21" s="4" t="s">
        <v>58</v>
      </c>
      <c r="B21" s="23" t="s">
        <v>55</v>
      </c>
      <c r="C21" s="24" t="s">
        <v>61</v>
      </c>
      <c r="D21" s="4" t="s">
        <v>66</v>
      </c>
      <c r="E21" s="4">
        <v>70</v>
      </c>
      <c r="F21" s="5">
        <v>137</v>
      </c>
      <c r="G21" s="6">
        <v>9590</v>
      </c>
      <c r="H21" s="27">
        <v>9590</v>
      </c>
    </row>
    <row r="22" spans="1:8" ht="31.5" thickTop="1" thickBot="1" x14ac:dyDescent="0.3">
      <c r="A22" s="4" t="s">
        <v>73</v>
      </c>
      <c r="B22" s="23" t="s">
        <v>55</v>
      </c>
      <c r="C22" s="24" t="s">
        <v>61</v>
      </c>
      <c r="D22" s="4" t="s">
        <v>64</v>
      </c>
      <c r="E22" s="4">
        <v>1</v>
      </c>
      <c r="F22" s="5">
        <v>78</v>
      </c>
      <c r="G22" s="6">
        <v>78</v>
      </c>
      <c r="H22" s="27">
        <v>78</v>
      </c>
    </row>
    <row r="23" spans="1:8" ht="31.5" thickTop="1" thickBot="1" x14ac:dyDescent="0.3">
      <c r="A23" s="4" t="s">
        <v>73</v>
      </c>
      <c r="B23" s="23" t="s">
        <v>55</v>
      </c>
      <c r="C23" s="24" t="s">
        <v>61</v>
      </c>
      <c r="D23" s="4" t="s">
        <v>65</v>
      </c>
      <c r="E23" s="4">
        <v>4</v>
      </c>
      <c r="F23" s="5">
        <v>164</v>
      </c>
      <c r="G23" s="6">
        <v>656</v>
      </c>
      <c r="H23" s="27">
        <v>656</v>
      </c>
    </row>
    <row r="24" spans="1:8" ht="31.5" thickTop="1" thickBot="1" x14ac:dyDescent="0.3">
      <c r="A24" s="4" t="s">
        <v>73</v>
      </c>
      <c r="B24" s="23" t="s">
        <v>55</v>
      </c>
      <c r="C24" s="24" t="s">
        <v>61</v>
      </c>
      <c r="D24" s="4" t="s">
        <v>66</v>
      </c>
      <c r="E24" s="4">
        <v>45</v>
      </c>
      <c r="F24" s="5">
        <v>137</v>
      </c>
      <c r="G24" s="6">
        <v>6165</v>
      </c>
      <c r="H24" s="27">
        <v>6165</v>
      </c>
    </row>
    <row r="25" spans="1:8" ht="31.5" thickTop="1" thickBot="1" x14ac:dyDescent="0.3">
      <c r="A25" s="4" t="s">
        <v>73</v>
      </c>
      <c r="B25" s="23" t="s">
        <v>55</v>
      </c>
      <c r="C25" s="24" t="s">
        <v>61</v>
      </c>
      <c r="D25" s="4" t="s">
        <v>74</v>
      </c>
      <c r="E25" s="4">
        <v>20</v>
      </c>
      <c r="F25" s="5">
        <v>102</v>
      </c>
      <c r="G25" s="6">
        <v>2040</v>
      </c>
      <c r="H25" s="27">
        <v>2040</v>
      </c>
    </row>
    <row r="26" spans="1:8" ht="31.5" thickTop="1" thickBot="1" x14ac:dyDescent="0.3">
      <c r="A26" s="4" t="s">
        <v>75</v>
      </c>
      <c r="B26" s="23" t="s">
        <v>55</v>
      </c>
      <c r="C26" s="24" t="s">
        <v>61</v>
      </c>
      <c r="D26" s="4" t="s">
        <v>64</v>
      </c>
      <c r="E26" s="4">
        <v>4</v>
      </c>
      <c r="F26" s="5">
        <v>78</v>
      </c>
      <c r="G26" s="6">
        <v>312</v>
      </c>
      <c r="H26" s="27">
        <v>312</v>
      </c>
    </row>
    <row r="27" spans="1:8" ht="31.5" thickTop="1" thickBot="1" x14ac:dyDescent="0.3">
      <c r="A27" s="4" t="s">
        <v>75</v>
      </c>
      <c r="B27" s="23" t="s">
        <v>55</v>
      </c>
      <c r="C27" s="24" t="s">
        <v>61</v>
      </c>
      <c r="D27" s="4" t="s">
        <v>65</v>
      </c>
      <c r="E27" s="4">
        <v>4</v>
      </c>
      <c r="F27" s="5">
        <v>164</v>
      </c>
      <c r="G27" s="6">
        <v>656</v>
      </c>
      <c r="H27" s="27">
        <v>656</v>
      </c>
    </row>
    <row r="28" spans="1:8" ht="31.5" thickTop="1" thickBot="1" x14ac:dyDescent="0.3">
      <c r="A28" s="4" t="s">
        <v>75</v>
      </c>
      <c r="B28" s="23" t="s">
        <v>55</v>
      </c>
      <c r="C28" s="24" t="s">
        <v>61</v>
      </c>
      <c r="D28" s="4" t="s">
        <v>66</v>
      </c>
      <c r="E28" s="4">
        <v>22</v>
      </c>
      <c r="F28" s="5">
        <v>137</v>
      </c>
      <c r="G28" s="6">
        <v>3014</v>
      </c>
      <c r="H28" s="27">
        <v>3014</v>
      </c>
    </row>
    <row r="29" spans="1:8" ht="31.5" thickTop="1" thickBot="1" x14ac:dyDescent="0.3">
      <c r="A29" s="4" t="s">
        <v>75</v>
      </c>
      <c r="B29" s="23" t="s">
        <v>55</v>
      </c>
      <c r="C29" s="24" t="s">
        <v>61</v>
      </c>
      <c r="D29" s="4" t="s">
        <v>74</v>
      </c>
      <c r="E29" s="4">
        <v>1</v>
      </c>
      <c r="F29" s="5">
        <v>102</v>
      </c>
      <c r="G29" s="6">
        <v>102</v>
      </c>
      <c r="H29" s="27">
        <v>102</v>
      </c>
    </row>
    <row r="30" spans="1:8" ht="31.5" thickTop="1" thickBot="1" x14ac:dyDescent="0.3">
      <c r="A30" s="4" t="s">
        <v>76</v>
      </c>
      <c r="B30" s="23" t="s">
        <v>55</v>
      </c>
      <c r="C30" s="24" t="s">
        <v>61</v>
      </c>
      <c r="D30" s="4" t="s">
        <v>64</v>
      </c>
      <c r="E30" s="4">
        <v>4</v>
      </c>
      <c r="F30" s="5">
        <v>78</v>
      </c>
      <c r="G30" s="6">
        <v>312</v>
      </c>
      <c r="H30" s="27">
        <v>312</v>
      </c>
    </row>
    <row r="31" spans="1:8" ht="31.5" thickTop="1" thickBot="1" x14ac:dyDescent="0.3">
      <c r="A31" s="4" t="s">
        <v>76</v>
      </c>
      <c r="B31" s="23" t="s">
        <v>55</v>
      </c>
      <c r="C31" s="24" t="s">
        <v>61</v>
      </c>
      <c r="D31" s="4" t="s">
        <v>65</v>
      </c>
      <c r="E31" s="4">
        <v>12</v>
      </c>
      <c r="F31" s="5">
        <v>164</v>
      </c>
      <c r="G31" s="6">
        <v>1968</v>
      </c>
      <c r="H31" s="27">
        <v>1968</v>
      </c>
    </row>
    <row r="32" spans="1:8" ht="31.5" thickTop="1" thickBot="1" x14ac:dyDescent="0.3">
      <c r="A32" s="4" t="s">
        <v>76</v>
      </c>
      <c r="B32" s="23" t="s">
        <v>55</v>
      </c>
      <c r="C32" s="24" t="s">
        <v>61</v>
      </c>
      <c r="D32" s="4" t="s">
        <v>66</v>
      </c>
      <c r="E32" s="4">
        <v>30</v>
      </c>
      <c r="F32" s="5">
        <v>137</v>
      </c>
      <c r="G32" s="6">
        <v>4110</v>
      </c>
      <c r="H32" s="27">
        <v>4110</v>
      </c>
    </row>
    <row r="33" spans="1:8" ht="31.5" thickTop="1" thickBot="1" x14ac:dyDescent="0.3">
      <c r="A33" s="4" t="s">
        <v>76</v>
      </c>
      <c r="B33" s="23" t="s">
        <v>55</v>
      </c>
      <c r="C33" s="24" t="s">
        <v>61</v>
      </c>
      <c r="D33" s="4" t="s">
        <v>74</v>
      </c>
      <c r="E33" s="4">
        <v>4</v>
      </c>
      <c r="F33" s="5">
        <v>102</v>
      </c>
      <c r="G33" s="6">
        <v>408</v>
      </c>
      <c r="H33" s="27">
        <v>408</v>
      </c>
    </row>
    <row r="34" spans="1:8" ht="15.75" thickTop="1" x14ac:dyDescent="0.25">
      <c r="A34" s="1"/>
      <c r="B34" s="1"/>
      <c r="C34" s="1"/>
      <c r="D34" s="1"/>
      <c r="E34" s="1"/>
      <c r="F34" s="1"/>
      <c r="G34" s="26">
        <f>SUM(G19:G33)</f>
        <v>31675</v>
      </c>
      <c r="H34" s="26">
        <f>SUM(H19:H33)</f>
        <v>31675</v>
      </c>
    </row>
    <row r="35" spans="1:8" ht="21" x14ac:dyDescent="0.25">
      <c r="A35" s="57" t="s">
        <v>14</v>
      </c>
      <c r="B35" s="58"/>
      <c r="C35" s="58"/>
      <c r="D35" s="58"/>
      <c r="E35" s="58"/>
      <c r="F35" s="58"/>
      <c r="G35" s="58"/>
      <c r="H35" s="58"/>
    </row>
    <row r="36" spans="1:8" x14ac:dyDescent="0.25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thickBot="1" x14ac:dyDescent="0.3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76.5" thickTop="1" thickBot="1" x14ac:dyDescent="0.3">
      <c r="A39" s="30" t="s">
        <v>67</v>
      </c>
      <c r="B39" s="23" t="s">
        <v>55</v>
      </c>
      <c r="C39" s="24">
        <v>0</v>
      </c>
      <c r="D39" s="5">
        <v>0</v>
      </c>
      <c r="E39" s="4">
        <v>2</v>
      </c>
      <c r="F39" s="5">
        <v>200</v>
      </c>
      <c r="G39" s="6">
        <v>400</v>
      </c>
      <c r="H39" s="5">
        <v>400</v>
      </c>
    </row>
    <row r="40" spans="1:8" ht="101.25" customHeight="1" thickTop="1" thickBot="1" x14ac:dyDescent="0.3">
      <c r="A40" s="30" t="s">
        <v>77</v>
      </c>
      <c r="B40" s="23" t="s">
        <v>55</v>
      </c>
      <c r="C40" s="24">
        <v>50</v>
      </c>
      <c r="D40" s="5">
        <v>100</v>
      </c>
      <c r="E40" s="4">
        <v>0</v>
      </c>
      <c r="F40" s="5"/>
      <c r="G40" s="6">
        <v>5000</v>
      </c>
      <c r="H40" s="5">
        <v>5000</v>
      </c>
    </row>
    <row r="41" spans="1:8" ht="111" customHeight="1" thickTop="1" thickBot="1" x14ac:dyDescent="0.3">
      <c r="A41" s="30" t="s">
        <v>78</v>
      </c>
      <c r="B41" s="23" t="s">
        <v>55</v>
      </c>
      <c r="C41" s="24">
        <v>0</v>
      </c>
      <c r="D41" s="5">
        <v>0</v>
      </c>
      <c r="E41" s="4">
        <v>4</v>
      </c>
      <c r="F41" s="5">
        <v>200</v>
      </c>
      <c r="G41" s="6">
        <v>800</v>
      </c>
      <c r="H41" s="5">
        <v>800</v>
      </c>
    </row>
    <row r="42" spans="1:8" ht="15.75" thickTop="1" x14ac:dyDescent="0.25">
      <c r="A42" s="1"/>
      <c r="B42" s="1"/>
      <c r="C42" s="1"/>
      <c r="D42" s="1"/>
      <c r="E42" s="1"/>
      <c r="F42" s="1"/>
      <c r="G42" s="26">
        <f>SUM(G39:G41)</f>
        <v>6200</v>
      </c>
      <c r="H42" s="26">
        <f>SUM(H39:H41)</f>
        <v>6200</v>
      </c>
    </row>
    <row r="43" spans="1:8" ht="31.5" x14ac:dyDescent="0.25">
      <c r="A43" s="63" t="s">
        <v>37</v>
      </c>
      <c r="B43" s="64"/>
      <c r="C43" s="64"/>
      <c r="D43" s="64"/>
    </row>
    <row r="44" spans="1:8" x14ac:dyDescent="0.25">
      <c r="A44" s="1"/>
      <c r="B44" s="1"/>
      <c r="C44" s="1"/>
      <c r="D44" s="1"/>
    </row>
    <row r="45" spans="1:8" x14ac:dyDescent="0.25">
      <c r="A45" s="1"/>
      <c r="B45" s="1"/>
      <c r="C45" s="2" t="s">
        <v>90</v>
      </c>
      <c r="D45" s="2" t="s">
        <v>48</v>
      </c>
    </row>
    <row r="46" spans="1:8" ht="18.75" x14ac:dyDescent="0.25">
      <c r="A46" s="49" t="s">
        <v>0</v>
      </c>
      <c r="B46" s="49"/>
      <c r="C46" s="7">
        <f>+C9</f>
        <v>9000</v>
      </c>
      <c r="D46" s="7">
        <f>+D9</f>
        <v>9000</v>
      </c>
    </row>
    <row r="47" spans="1:8" ht="18.75" x14ac:dyDescent="0.25">
      <c r="A47" s="49" t="s">
        <v>3</v>
      </c>
      <c r="B47" s="49"/>
      <c r="C47" s="7">
        <f>+G17</f>
        <v>6860</v>
      </c>
      <c r="D47" s="7">
        <f>+H17</f>
        <v>6860</v>
      </c>
    </row>
    <row r="48" spans="1:8" ht="18.75" x14ac:dyDescent="0.25">
      <c r="A48" s="49" t="s">
        <v>8</v>
      </c>
      <c r="B48" s="49"/>
      <c r="C48" s="7">
        <f>+G34</f>
        <v>31675</v>
      </c>
      <c r="D48" s="7">
        <f>+H34</f>
        <v>31675</v>
      </c>
    </row>
    <row r="49" spans="1:4" ht="18.75" x14ac:dyDescent="0.25">
      <c r="A49" s="49" t="s">
        <v>14</v>
      </c>
      <c r="B49" s="49"/>
      <c r="C49" s="7">
        <f>+G42</f>
        <v>6200</v>
      </c>
      <c r="D49" s="7">
        <f>+H42</f>
        <v>6200</v>
      </c>
    </row>
    <row r="50" spans="1:4" ht="18.75" x14ac:dyDescent="0.25">
      <c r="A50" s="67" t="s">
        <v>36</v>
      </c>
      <c r="B50" s="43" t="s">
        <v>23</v>
      </c>
      <c r="C50" s="7">
        <f>F$199</f>
        <v>0</v>
      </c>
      <c r="D50" s="7">
        <f>G$199</f>
        <v>0</v>
      </c>
    </row>
    <row r="51" spans="1:4" ht="18.75" x14ac:dyDescent="0.25">
      <c r="A51" s="68"/>
      <c r="B51" s="43" t="s">
        <v>24</v>
      </c>
      <c r="C51" s="7">
        <f>F$211 + $E$223</f>
        <v>0</v>
      </c>
      <c r="D51" s="7">
        <f>G$211 + $E$223</f>
        <v>0</v>
      </c>
    </row>
    <row r="52" spans="1:4" ht="18.75" x14ac:dyDescent="0.25">
      <c r="A52" s="69"/>
      <c r="B52" s="43" t="s">
        <v>30</v>
      </c>
      <c r="C52" s="7">
        <f>E$235</f>
        <v>0</v>
      </c>
      <c r="D52" s="7">
        <f>F$235</f>
        <v>0</v>
      </c>
    </row>
    <row r="53" spans="1:4" ht="18.75" x14ac:dyDescent="0.25">
      <c r="A53" s="49" t="s">
        <v>31</v>
      </c>
      <c r="B53" s="49"/>
      <c r="C53" s="7">
        <f>D$246</f>
        <v>0</v>
      </c>
      <c r="D53" s="7">
        <f>E$246</f>
        <v>0</v>
      </c>
    </row>
    <row r="54" spans="1:4" ht="18.75" x14ac:dyDescent="0.25">
      <c r="A54" s="49" t="s">
        <v>35</v>
      </c>
      <c r="B54" s="49"/>
      <c r="C54" s="7">
        <f>D$256</f>
        <v>0</v>
      </c>
      <c r="D54" s="7">
        <f>E$256</f>
        <v>0</v>
      </c>
    </row>
    <row r="55" spans="1:4" ht="18.75" x14ac:dyDescent="0.25">
      <c r="A55" s="49" t="s">
        <v>87</v>
      </c>
      <c r="B55" s="49"/>
      <c r="C55" s="7">
        <f>+D37</f>
        <v>0</v>
      </c>
      <c r="D55" s="7"/>
    </row>
    <row r="56" spans="1:4" ht="28.5" x14ac:dyDescent="0.25">
      <c r="A56" s="74" t="s">
        <v>2</v>
      </c>
      <c r="B56" s="74"/>
      <c r="C56" s="9">
        <f>SUM(C46:C55)</f>
        <v>53735</v>
      </c>
      <c r="D56" s="9">
        <f>SUM(D46:D55)</f>
        <v>53735</v>
      </c>
    </row>
  </sheetData>
  <mergeCells count="20">
    <mergeCell ref="A55:B55"/>
    <mergeCell ref="A56:B56"/>
    <mergeCell ref="A47:B47"/>
    <mergeCell ref="A48:B48"/>
    <mergeCell ref="A49:B49"/>
    <mergeCell ref="A50:A52"/>
    <mergeCell ref="A53:B53"/>
    <mergeCell ref="A54:B54"/>
    <mergeCell ref="A46:B46"/>
    <mergeCell ref="A1:H1"/>
    <mergeCell ref="A2:H2"/>
    <mergeCell ref="A6:D6"/>
    <mergeCell ref="A8:B8"/>
    <mergeCell ref="A9:B9"/>
    <mergeCell ref="A11:H11"/>
    <mergeCell ref="A14:B14"/>
    <mergeCell ref="A15:B15"/>
    <mergeCell ref="A16:B16"/>
    <mergeCell ref="A35:H35"/>
    <mergeCell ref="A43:D43"/>
  </mergeCells>
  <dataValidations count="1">
    <dataValidation type="list" allowBlank="1" showInputMessage="1" showErrorMessage="1" sqref="D19:D33">
      <formula1>STAFF_CATEGORIES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42" workbookViewId="0">
      <selection activeCell="H44" sqref="H44"/>
    </sheetView>
  </sheetViews>
  <sheetFormatPr defaultRowHeight="15" x14ac:dyDescent="0.25"/>
  <cols>
    <col min="1" max="1" width="19.42578125" customWidth="1"/>
    <col min="2" max="2" width="17.28515625" customWidth="1"/>
    <col min="3" max="3" width="20.42578125" customWidth="1"/>
    <col min="4" max="4" width="20.140625" customWidth="1"/>
    <col min="7" max="7" width="13.7109375" customWidth="1"/>
    <col min="8" max="8" width="14" customWidth="1"/>
  </cols>
  <sheetData>
    <row r="1" spans="1:8" ht="23.25" x14ac:dyDescent="0.25">
      <c r="A1" s="29" t="s">
        <v>81</v>
      </c>
      <c r="B1" s="29" t="s">
        <v>82</v>
      </c>
      <c r="C1" s="32"/>
      <c r="D1" s="32"/>
    </row>
    <row r="2" spans="1:8" ht="23.25" x14ac:dyDescent="0.25">
      <c r="A2" s="32"/>
      <c r="B2" s="32"/>
      <c r="C2" s="32"/>
      <c r="D2" s="32"/>
    </row>
    <row r="3" spans="1:8" ht="21" x14ac:dyDescent="0.25">
      <c r="A3" s="57" t="s">
        <v>0</v>
      </c>
      <c r="B3" s="58"/>
      <c r="C3" s="58"/>
      <c r="D3" s="58"/>
    </row>
    <row r="4" spans="1:8" x14ac:dyDescent="0.25">
      <c r="A4" s="1"/>
      <c r="B4" s="1"/>
      <c r="C4" s="1"/>
      <c r="D4" s="1"/>
    </row>
    <row r="5" spans="1:8" x14ac:dyDescent="0.25">
      <c r="A5" s="59" t="s">
        <v>1</v>
      </c>
      <c r="B5" s="60"/>
      <c r="C5" s="2" t="s">
        <v>48</v>
      </c>
      <c r="D5" s="2" t="s">
        <v>48</v>
      </c>
    </row>
    <row r="6" spans="1:8" x14ac:dyDescent="0.25">
      <c r="A6" s="55" t="s">
        <v>56</v>
      </c>
      <c r="B6" s="56"/>
      <c r="C6" s="5">
        <v>9000</v>
      </c>
      <c r="D6" s="5">
        <v>9000</v>
      </c>
    </row>
    <row r="8" spans="1:8" ht="21" x14ac:dyDescent="0.25">
      <c r="A8" s="57" t="s">
        <v>3</v>
      </c>
      <c r="B8" s="58"/>
      <c r="C8" s="58"/>
      <c r="D8" s="58"/>
      <c r="E8" s="58"/>
      <c r="F8" s="58"/>
      <c r="G8" s="58"/>
      <c r="H8" s="58"/>
    </row>
    <row r="9" spans="1:8" x14ac:dyDescent="0.25">
      <c r="A9" s="1" t="s">
        <v>41</v>
      </c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ht="15.75" thickBot="1" x14ac:dyDescent="0.3">
      <c r="A11" s="59" t="s">
        <v>1</v>
      </c>
      <c r="B11" s="60"/>
      <c r="C11" s="2" t="s">
        <v>4</v>
      </c>
      <c r="D11" s="2" t="s">
        <v>5</v>
      </c>
      <c r="E11" s="2" t="s">
        <v>6</v>
      </c>
      <c r="F11" s="2" t="s">
        <v>7</v>
      </c>
      <c r="G11" s="2" t="s">
        <v>48</v>
      </c>
      <c r="H11" s="2" t="s">
        <v>48</v>
      </c>
    </row>
    <row r="12" spans="1:8" ht="16.5" thickTop="1" thickBot="1" x14ac:dyDescent="0.3">
      <c r="A12" s="53" t="s">
        <v>56</v>
      </c>
      <c r="B12" s="54"/>
      <c r="C12" s="4">
        <v>4</v>
      </c>
      <c r="D12" s="4">
        <v>9</v>
      </c>
      <c r="E12" s="4" t="s">
        <v>71</v>
      </c>
      <c r="F12" s="4">
        <v>575</v>
      </c>
      <c r="G12" s="6">
        <v>5175</v>
      </c>
      <c r="H12" s="5">
        <v>2300</v>
      </c>
    </row>
    <row r="13" spans="1:8" ht="16.5" thickTop="1" thickBot="1" x14ac:dyDescent="0.3">
      <c r="A13" s="53" t="s">
        <v>56</v>
      </c>
      <c r="B13" s="54"/>
      <c r="C13" s="4">
        <v>1</v>
      </c>
      <c r="D13" s="4">
        <v>2</v>
      </c>
      <c r="E13" s="4" t="s">
        <v>72</v>
      </c>
      <c r="F13" s="4">
        <v>760</v>
      </c>
      <c r="G13" s="6">
        <v>1520</v>
      </c>
      <c r="H13" s="5">
        <v>4560</v>
      </c>
    </row>
    <row r="14" spans="1:8" ht="15.75" thickTop="1" x14ac:dyDescent="0.25">
      <c r="G14" s="46">
        <f>SUM(G12:G13)</f>
        <v>6695</v>
      </c>
      <c r="H14" s="46">
        <f>+H12+H13</f>
        <v>6860</v>
      </c>
    </row>
    <row r="16" spans="1:8" ht="21" x14ac:dyDescent="0.25">
      <c r="A16" s="57" t="s">
        <v>8</v>
      </c>
      <c r="B16" s="58"/>
      <c r="C16" s="58"/>
      <c r="D16" s="58"/>
      <c r="E16" s="58"/>
      <c r="F16" s="58"/>
      <c r="G16" s="58"/>
      <c r="H16" s="58"/>
    </row>
    <row r="17" spans="1:8" x14ac:dyDescent="0.25">
      <c r="A17" s="1" t="s">
        <v>40</v>
      </c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ht="15.75" thickBot="1" x14ac:dyDescent="0.3">
      <c r="A19" s="2" t="s">
        <v>9</v>
      </c>
      <c r="B19" s="2" t="s">
        <v>1</v>
      </c>
      <c r="C19" s="2" t="s">
        <v>10</v>
      </c>
      <c r="D19" s="2" t="s">
        <v>11</v>
      </c>
      <c r="E19" s="2" t="s">
        <v>12</v>
      </c>
      <c r="F19" s="2" t="s">
        <v>13</v>
      </c>
      <c r="G19" s="2" t="s">
        <v>48</v>
      </c>
      <c r="H19" s="2" t="s">
        <v>48</v>
      </c>
    </row>
    <row r="20" spans="1:8" ht="46.5" thickTop="1" thickBot="1" x14ac:dyDescent="0.3">
      <c r="A20" s="4" t="s">
        <v>58</v>
      </c>
      <c r="B20" s="23" t="s">
        <v>56</v>
      </c>
      <c r="C20" s="24" t="s">
        <v>62</v>
      </c>
      <c r="D20" s="4" t="s">
        <v>64</v>
      </c>
      <c r="E20" s="4">
        <v>8</v>
      </c>
      <c r="F20" s="5">
        <v>39</v>
      </c>
      <c r="G20" s="6">
        <v>312</v>
      </c>
      <c r="H20" s="27">
        <v>312</v>
      </c>
    </row>
    <row r="21" spans="1:8" ht="46.5" thickTop="1" thickBot="1" x14ac:dyDescent="0.3">
      <c r="A21" s="4" t="s">
        <v>58</v>
      </c>
      <c r="B21" s="23" t="s">
        <v>56</v>
      </c>
      <c r="C21" s="24" t="s">
        <v>62</v>
      </c>
      <c r="D21" s="4" t="s">
        <v>65</v>
      </c>
      <c r="E21" s="4">
        <v>10</v>
      </c>
      <c r="F21" s="5">
        <v>88</v>
      </c>
      <c r="G21" s="6">
        <v>880</v>
      </c>
      <c r="H21" s="27">
        <v>880</v>
      </c>
    </row>
    <row r="22" spans="1:8" ht="46.5" thickTop="1" thickBot="1" x14ac:dyDescent="0.3">
      <c r="A22" s="4" t="s">
        <v>58</v>
      </c>
      <c r="B22" s="23" t="s">
        <v>56</v>
      </c>
      <c r="C22" s="24" t="s">
        <v>62</v>
      </c>
      <c r="D22" s="4" t="s">
        <v>66</v>
      </c>
      <c r="E22" s="4">
        <v>80</v>
      </c>
      <c r="F22" s="5">
        <v>74</v>
      </c>
      <c r="G22" s="6">
        <v>5920</v>
      </c>
      <c r="H22" s="27">
        <v>5920</v>
      </c>
    </row>
    <row r="23" spans="1:8" ht="46.5" thickTop="1" thickBot="1" x14ac:dyDescent="0.3">
      <c r="A23" s="4" t="s">
        <v>73</v>
      </c>
      <c r="B23" s="23" t="s">
        <v>56</v>
      </c>
      <c r="C23" s="24" t="s">
        <v>62</v>
      </c>
      <c r="D23" s="4" t="s">
        <v>64</v>
      </c>
      <c r="E23" s="4">
        <v>1</v>
      </c>
      <c r="F23" s="5">
        <v>39</v>
      </c>
      <c r="G23" s="6">
        <v>39</v>
      </c>
      <c r="H23" s="27">
        <v>39</v>
      </c>
    </row>
    <row r="24" spans="1:8" ht="46.5" thickTop="1" thickBot="1" x14ac:dyDescent="0.3">
      <c r="A24" s="4" t="s">
        <v>73</v>
      </c>
      <c r="B24" s="23" t="s">
        <v>56</v>
      </c>
      <c r="C24" s="24" t="s">
        <v>62</v>
      </c>
      <c r="D24" s="4" t="s">
        <v>65</v>
      </c>
      <c r="E24" s="4">
        <v>4</v>
      </c>
      <c r="F24" s="5">
        <v>88</v>
      </c>
      <c r="G24" s="6">
        <v>352</v>
      </c>
      <c r="H24" s="27">
        <v>352</v>
      </c>
    </row>
    <row r="25" spans="1:8" ht="46.5" thickTop="1" thickBot="1" x14ac:dyDescent="0.3">
      <c r="A25" s="4" t="s">
        <v>73</v>
      </c>
      <c r="B25" s="23" t="s">
        <v>56</v>
      </c>
      <c r="C25" s="24" t="s">
        <v>62</v>
      </c>
      <c r="D25" s="4" t="s">
        <v>66</v>
      </c>
      <c r="E25" s="4">
        <v>45</v>
      </c>
      <c r="F25" s="5">
        <v>74</v>
      </c>
      <c r="G25" s="6">
        <v>3330</v>
      </c>
      <c r="H25" s="27">
        <v>3330</v>
      </c>
    </row>
    <row r="26" spans="1:8" ht="46.5" thickTop="1" thickBot="1" x14ac:dyDescent="0.3">
      <c r="A26" s="4" t="s">
        <v>73</v>
      </c>
      <c r="B26" s="23" t="s">
        <v>56</v>
      </c>
      <c r="C26" s="24" t="s">
        <v>62</v>
      </c>
      <c r="D26" s="4" t="s">
        <v>74</v>
      </c>
      <c r="E26" s="4">
        <v>20</v>
      </c>
      <c r="F26" s="5">
        <v>55</v>
      </c>
      <c r="G26" s="6">
        <v>1100</v>
      </c>
      <c r="H26" s="27">
        <v>1100</v>
      </c>
    </row>
    <row r="27" spans="1:8" ht="46.5" thickTop="1" thickBot="1" x14ac:dyDescent="0.3">
      <c r="A27" s="4" t="s">
        <v>75</v>
      </c>
      <c r="B27" s="23" t="s">
        <v>56</v>
      </c>
      <c r="C27" s="24" t="s">
        <v>62</v>
      </c>
      <c r="D27" s="4" t="s">
        <v>64</v>
      </c>
      <c r="E27" s="4">
        <v>5</v>
      </c>
      <c r="F27" s="5">
        <v>39</v>
      </c>
      <c r="G27" s="6">
        <v>195</v>
      </c>
      <c r="H27" s="27">
        <v>195</v>
      </c>
    </row>
    <row r="28" spans="1:8" ht="46.5" thickTop="1" thickBot="1" x14ac:dyDescent="0.3">
      <c r="A28" s="4" t="s">
        <v>75</v>
      </c>
      <c r="B28" s="23" t="s">
        <v>56</v>
      </c>
      <c r="C28" s="24" t="s">
        <v>62</v>
      </c>
      <c r="D28" s="4" t="s">
        <v>65</v>
      </c>
      <c r="E28" s="4">
        <v>14</v>
      </c>
      <c r="F28" s="5">
        <v>88</v>
      </c>
      <c r="G28" s="6">
        <v>1232</v>
      </c>
      <c r="H28" s="27">
        <v>1232</v>
      </c>
    </row>
    <row r="29" spans="1:8" ht="46.5" thickTop="1" thickBot="1" x14ac:dyDescent="0.3">
      <c r="A29" s="4" t="s">
        <v>75</v>
      </c>
      <c r="B29" s="23" t="s">
        <v>56</v>
      </c>
      <c r="C29" s="24" t="s">
        <v>62</v>
      </c>
      <c r="D29" s="4" t="s">
        <v>66</v>
      </c>
      <c r="E29" s="4">
        <v>38</v>
      </c>
      <c r="F29" s="5">
        <v>74</v>
      </c>
      <c r="G29" s="6">
        <v>2812</v>
      </c>
      <c r="H29" s="27">
        <v>2812</v>
      </c>
    </row>
    <row r="30" spans="1:8" ht="46.5" thickTop="1" thickBot="1" x14ac:dyDescent="0.3">
      <c r="A30" s="4" t="s">
        <v>75</v>
      </c>
      <c r="B30" s="23" t="s">
        <v>56</v>
      </c>
      <c r="C30" s="24" t="s">
        <v>62</v>
      </c>
      <c r="D30" s="4" t="s">
        <v>74</v>
      </c>
      <c r="E30" s="4">
        <v>16</v>
      </c>
      <c r="F30" s="5">
        <v>55</v>
      </c>
      <c r="G30" s="6">
        <v>880</v>
      </c>
      <c r="H30" s="27">
        <v>880</v>
      </c>
    </row>
    <row r="31" spans="1:8" ht="46.5" thickTop="1" thickBot="1" x14ac:dyDescent="0.3">
      <c r="A31" s="4" t="s">
        <v>76</v>
      </c>
      <c r="B31" s="23" t="s">
        <v>56</v>
      </c>
      <c r="C31" s="24" t="s">
        <v>62</v>
      </c>
      <c r="D31" s="4" t="s">
        <v>64</v>
      </c>
      <c r="E31" s="4">
        <v>3</v>
      </c>
      <c r="F31" s="5">
        <v>39</v>
      </c>
      <c r="G31" s="6">
        <v>117</v>
      </c>
      <c r="H31" s="27">
        <v>117</v>
      </c>
    </row>
    <row r="32" spans="1:8" ht="46.5" thickTop="1" thickBot="1" x14ac:dyDescent="0.3">
      <c r="A32" s="4" t="s">
        <v>76</v>
      </c>
      <c r="B32" s="23" t="s">
        <v>56</v>
      </c>
      <c r="C32" s="24" t="s">
        <v>62</v>
      </c>
      <c r="D32" s="4" t="s">
        <v>65</v>
      </c>
      <c r="E32" s="4">
        <v>3</v>
      </c>
      <c r="F32" s="5">
        <v>88</v>
      </c>
      <c r="G32" s="6">
        <v>264</v>
      </c>
      <c r="H32" s="27">
        <v>264</v>
      </c>
    </row>
    <row r="33" spans="1:8" ht="46.5" thickTop="1" thickBot="1" x14ac:dyDescent="0.3">
      <c r="A33" s="4" t="s">
        <v>76</v>
      </c>
      <c r="B33" s="23" t="s">
        <v>56</v>
      </c>
      <c r="C33" s="24" t="s">
        <v>62</v>
      </c>
      <c r="D33" s="4" t="s">
        <v>66</v>
      </c>
      <c r="E33" s="4">
        <v>12</v>
      </c>
      <c r="F33" s="5">
        <v>74</v>
      </c>
      <c r="G33" s="6">
        <v>888</v>
      </c>
      <c r="H33" s="27">
        <v>888</v>
      </c>
    </row>
    <row r="34" spans="1:8" ht="46.5" thickTop="1" thickBot="1" x14ac:dyDescent="0.3">
      <c r="A34" s="4" t="s">
        <v>76</v>
      </c>
      <c r="B34" s="23" t="s">
        <v>56</v>
      </c>
      <c r="C34" s="24" t="s">
        <v>62</v>
      </c>
      <c r="D34" s="4" t="s">
        <v>74</v>
      </c>
      <c r="E34" s="4">
        <v>2</v>
      </c>
      <c r="F34" s="5">
        <v>55</v>
      </c>
      <c r="G34" s="6">
        <v>110</v>
      </c>
      <c r="H34" s="27">
        <v>110</v>
      </c>
    </row>
    <row r="35" spans="1:8" ht="15.75" thickTop="1" x14ac:dyDescent="0.25">
      <c r="G35" s="46">
        <f>SUM(G20:G34)</f>
        <v>18431</v>
      </c>
      <c r="H35" s="46">
        <f>SUM(H20:H34)</f>
        <v>18431</v>
      </c>
    </row>
    <row r="37" spans="1:8" ht="21" x14ac:dyDescent="0.25">
      <c r="A37" s="57" t="s">
        <v>14</v>
      </c>
      <c r="B37" s="58"/>
      <c r="C37" s="58"/>
      <c r="D37" s="58"/>
      <c r="E37" s="58"/>
      <c r="F37" s="58"/>
      <c r="G37" s="58"/>
      <c r="H37" s="58"/>
    </row>
    <row r="38" spans="1:8" x14ac:dyDescent="0.25">
      <c r="A38" s="1" t="s">
        <v>39</v>
      </c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ht="15.75" thickBot="1" x14ac:dyDescent="0.3">
      <c r="A40" s="2" t="s">
        <v>15</v>
      </c>
      <c r="B40" s="2" t="s">
        <v>1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48</v>
      </c>
      <c r="H40" s="2" t="s">
        <v>48</v>
      </c>
    </row>
    <row r="41" spans="1:8" ht="46.5" thickTop="1" thickBot="1" x14ac:dyDescent="0.3">
      <c r="A41" s="4" t="s">
        <v>67</v>
      </c>
      <c r="B41" s="23" t="s">
        <v>56</v>
      </c>
      <c r="C41" s="24">
        <v>0</v>
      </c>
      <c r="D41" s="5">
        <v>0</v>
      </c>
      <c r="E41" s="4">
        <v>2</v>
      </c>
      <c r="F41" s="5">
        <v>200</v>
      </c>
      <c r="G41" s="6">
        <v>400</v>
      </c>
      <c r="H41" s="5">
        <v>400</v>
      </c>
    </row>
    <row r="42" spans="1:8" ht="91.5" thickTop="1" thickBot="1" x14ac:dyDescent="0.3">
      <c r="A42" s="30" t="s">
        <v>77</v>
      </c>
      <c r="B42" s="23" t="s">
        <v>56</v>
      </c>
      <c r="C42" s="24">
        <v>0</v>
      </c>
      <c r="D42" s="5">
        <v>0</v>
      </c>
      <c r="E42" s="4">
        <v>2</v>
      </c>
      <c r="F42" s="5">
        <v>200</v>
      </c>
      <c r="G42" s="6">
        <v>400</v>
      </c>
      <c r="H42" s="5">
        <v>400</v>
      </c>
    </row>
    <row r="43" spans="1:8" ht="91.5" thickTop="1" thickBot="1" x14ac:dyDescent="0.3">
      <c r="A43" s="30" t="s">
        <v>78</v>
      </c>
      <c r="B43" s="23" t="s">
        <v>56</v>
      </c>
      <c r="C43" s="24">
        <v>0</v>
      </c>
      <c r="D43" s="5">
        <v>0</v>
      </c>
      <c r="E43" s="4">
        <v>4</v>
      </c>
      <c r="F43" s="5">
        <v>200</v>
      </c>
      <c r="G43" s="6">
        <v>800</v>
      </c>
      <c r="H43" s="5">
        <v>800</v>
      </c>
    </row>
    <row r="44" spans="1:8" ht="15.75" thickTop="1" x14ac:dyDescent="0.25">
      <c r="G44" s="46">
        <f>SUM(G41:G43)</f>
        <v>1600</v>
      </c>
      <c r="H44" s="46">
        <f>SUM(H41:H43)</f>
        <v>1600</v>
      </c>
    </row>
    <row r="48" spans="1:8" ht="31.5" x14ac:dyDescent="0.25">
      <c r="A48" s="63" t="s">
        <v>37</v>
      </c>
      <c r="B48" s="64"/>
      <c r="C48" s="64"/>
      <c r="D48" s="64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2" t="s">
        <v>90</v>
      </c>
      <c r="D50" s="2" t="s">
        <v>48</v>
      </c>
    </row>
    <row r="51" spans="1:4" ht="18.75" x14ac:dyDescent="0.25">
      <c r="A51" s="49" t="s">
        <v>0</v>
      </c>
      <c r="B51" s="49"/>
      <c r="C51" s="7">
        <f>+C6</f>
        <v>9000</v>
      </c>
      <c r="D51" s="7">
        <f>+D6</f>
        <v>9000</v>
      </c>
    </row>
    <row r="52" spans="1:4" ht="18.75" x14ac:dyDescent="0.25">
      <c r="A52" s="49" t="s">
        <v>3</v>
      </c>
      <c r="B52" s="49"/>
      <c r="C52" s="7">
        <f>+G14</f>
        <v>6695</v>
      </c>
      <c r="D52" s="7">
        <f>+H14</f>
        <v>6860</v>
      </c>
    </row>
    <row r="53" spans="1:4" ht="18.75" x14ac:dyDescent="0.25">
      <c r="A53" s="49" t="s">
        <v>8</v>
      </c>
      <c r="B53" s="49"/>
      <c r="C53" s="7">
        <f>+G35</f>
        <v>18431</v>
      </c>
      <c r="D53" s="7">
        <f>+H35</f>
        <v>18431</v>
      </c>
    </row>
    <row r="54" spans="1:4" ht="18.75" x14ac:dyDescent="0.25">
      <c r="A54" s="49" t="s">
        <v>14</v>
      </c>
      <c r="B54" s="49"/>
      <c r="C54" s="7">
        <f>+G44</f>
        <v>1600</v>
      </c>
      <c r="D54" s="7">
        <f>+H44</f>
        <v>1600</v>
      </c>
    </row>
    <row r="55" spans="1:4" ht="18.75" x14ac:dyDescent="0.25">
      <c r="A55" s="67" t="s">
        <v>36</v>
      </c>
      <c r="B55" s="31" t="s">
        <v>23</v>
      </c>
      <c r="C55" s="7">
        <f>F$199</f>
        <v>0</v>
      </c>
      <c r="D55" s="7">
        <f>G$199</f>
        <v>0</v>
      </c>
    </row>
    <row r="56" spans="1:4" ht="18.75" x14ac:dyDescent="0.25">
      <c r="A56" s="68"/>
      <c r="B56" s="31" t="s">
        <v>24</v>
      </c>
      <c r="C56" s="7">
        <f>F$211 + $E$223</f>
        <v>0</v>
      </c>
      <c r="D56" s="7">
        <f>G$211 + $E$223</f>
        <v>0</v>
      </c>
    </row>
    <row r="57" spans="1:4" ht="18.75" x14ac:dyDescent="0.25">
      <c r="A57" s="69"/>
      <c r="B57" s="31" t="s">
        <v>30</v>
      </c>
      <c r="C57" s="7">
        <f>E$235</f>
        <v>0</v>
      </c>
      <c r="D57" s="7">
        <f>F$235</f>
        <v>0</v>
      </c>
    </row>
    <row r="58" spans="1:4" ht="18.75" x14ac:dyDescent="0.25">
      <c r="A58" s="49" t="s">
        <v>31</v>
      </c>
      <c r="B58" s="49"/>
      <c r="C58" s="7">
        <f>D$246</f>
        <v>0</v>
      </c>
      <c r="D58" s="7">
        <f>E$246</f>
        <v>0</v>
      </c>
    </row>
    <row r="59" spans="1:4" ht="18.75" x14ac:dyDescent="0.25">
      <c r="A59" s="49" t="s">
        <v>35</v>
      </c>
      <c r="B59" s="49"/>
      <c r="C59" s="7">
        <f>D$256</f>
        <v>0</v>
      </c>
      <c r="D59" s="7">
        <f>E$256</f>
        <v>0</v>
      </c>
    </row>
    <row r="60" spans="1:4" ht="18.75" x14ac:dyDescent="0.25">
      <c r="A60" s="49" t="s">
        <v>87</v>
      </c>
      <c r="B60" s="49"/>
      <c r="C60" s="7">
        <f>+D42</f>
        <v>0</v>
      </c>
      <c r="D60" s="7"/>
    </row>
    <row r="61" spans="1:4" ht="28.5" x14ac:dyDescent="0.25">
      <c r="A61" s="74" t="s">
        <v>2</v>
      </c>
      <c r="B61" s="74"/>
      <c r="C61" s="9">
        <f>SUM(C51:C60)</f>
        <v>35726</v>
      </c>
      <c r="D61" s="9">
        <f>SUM(D51:D60)</f>
        <v>35891</v>
      </c>
    </row>
  </sheetData>
  <mergeCells count="19">
    <mergeCell ref="A52:B52"/>
    <mergeCell ref="A3:D3"/>
    <mergeCell ref="A5:B5"/>
    <mergeCell ref="A6:B6"/>
    <mergeCell ref="A8:H8"/>
    <mergeCell ref="A11:B11"/>
    <mergeCell ref="A12:B12"/>
    <mergeCell ref="A13:B13"/>
    <mergeCell ref="A16:H16"/>
    <mergeCell ref="A37:H37"/>
    <mergeCell ref="A48:D48"/>
    <mergeCell ref="A51:B51"/>
    <mergeCell ref="A61:B61"/>
    <mergeCell ref="A53:B53"/>
    <mergeCell ref="A54:B54"/>
    <mergeCell ref="A55:A57"/>
    <mergeCell ref="A58:B58"/>
    <mergeCell ref="A59:B59"/>
    <mergeCell ref="A60:B60"/>
  </mergeCells>
  <dataValidations count="1">
    <dataValidation type="list" allowBlank="1" showInputMessage="1" showErrorMessage="1" sqref="D20:D34">
      <formula1>STAFF_CATEGORIES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65"/>
  <sheetViews>
    <sheetView topLeftCell="A47" workbookViewId="0">
      <selection activeCell="D59" sqref="D59"/>
    </sheetView>
  </sheetViews>
  <sheetFormatPr defaultRowHeight="15" x14ac:dyDescent="0.25"/>
  <cols>
    <col min="1" max="1" width="31.85546875" customWidth="1"/>
    <col min="2" max="2" width="17.5703125" customWidth="1"/>
    <col min="3" max="3" width="21.7109375" customWidth="1"/>
    <col min="4" max="4" width="21" customWidth="1"/>
    <col min="6" max="6" width="20.140625" customWidth="1"/>
    <col min="7" max="7" width="17" customWidth="1"/>
    <col min="8" max="8" width="15.140625" customWidth="1"/>
  </cols>
  <sheetData>
    <row r="7" spans="1:8" ht="28.5" x14ac:dyDescent="0.25">
      <c r="A7" s="52" t="s">
        <v>49</v>
      </c>
      <c r="B7" s="52"/>
      <c r="C7" s="52"/>
      <c r="D7" s="52"/>
      <c r="E7" s="52"/>
      <c r="F7" s="52"/>
      <c r="G7" s="52"/>
      <c r="H7" s="52"/>
    </row>
    <row r="8" spans="1:8" ht="23.25" x14ac:dyDescent="0.25">
      <c r="A8" s="50" t="s">
        <v>50</v>
      </c>
      <c r="B8" s="51"/>
      <c r="C8" s="51"/>
      <c r="D8" s="51"/>
      <c r="E8" s="51"/>
      <c r="F8" s="51"/>
      <c r="G8" s="51"/>
      <c r="H8" s="51"/>
    </row>
    <row r="9" spans="1:8" ht="23.25" x14ac:dyDescent="0.25">
      <c r="A9" s="29" t="s">
        <v>79</v>
      </c>
      <c r="B9" s="28" t="s">
        <v>80</v>
      </c>
      <c r="C9" s="28"/>
      <c r="D9" s="45"/>
      <c r="E9" s="45"/>
      <c r="F9" s="45"/>
      <c r="G9" s="45"/>
      <c r="H9" s="45"/>
    </row>
    <row r="10" spans="1:8" ht="23.25" x14ac:dyDescent="0.25">
      <c r="A10" s="29" t="s">
        <v>81</v>
      </c>
      <c r="B10" s="29" t="s">
        <v>82</v>
      </c>
      <c r="C10" s="45"/>
      <c r="D10" s="45"/>
      <c r="E10" s="45"/>
      <c r="F10" s="45"/>
      <c r="G10" s="45"/>
      <c r="H10" s="45"/>
    </row>
    <row r="11" spans="1:8" ht="23.25" x14ac:dyDescent="0.25">
      <c r="A11" s="45"/>
      <c r="B11" s="45"/>
      <c r="C11" s="45"/>
      <c r="D11" s="45"/>
      <c r="E11" s="45"/>
      <c r="F11" s="45"/>
      <c r="G11" s="45"/>
      <c r="H11" s="45"/>
    </row>
    <row r="12" spans="1:8" ht="21" x14ac:dyDescent="0.25">
      <c r="A12" s="57" t="s">
        <v>0</v>
      </c>
      <c r="B12" s="58"/>
      <c r="C12" s="58"/>
      <c r="D12" s="58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59" t="s">
        <v>1</v>
      </c>
      <c r="B14" s="60"/>
      <c r="C14" s="2" t="s">
        <v>48</v>
      </c>
      <c r="D14" s="2" t="s">
        <v>48</v>
      </c>
      <c r="E14" s="1"/>
      <c r="F14" s="1"/>
      <c r="G14" s="1"/>
      <c r="H14" s="1"/>
    </row>
    <row r="15" spans="1:8" x14ac:dyDescent="0.25">
      <c r="A15" s="55" t="s">
        <v>57</v>
      </c>
      <c r="B15" s="56"/>
      <c r="C15" s="5">
        <v>9000</v>
      </c>
      <c r="D15" s="5">
        <v>9000</v>
      </c>
      <c r="E15" s="1"/>
      <c r="F15" s="1"/>
      <c r="G15" s="1"/>
      <c r="H15" s="1"/>
    </row>
    <row r="18" spans="1:8" ht="21" x14ac:dyDescent="0.25">
      <c r="A18" s="57" t="s">
        <v>3</v>
      </c>
      <c r="B18" s="58"/>
      <c r="C18" s="58"/>
      <c r="D18" s="58"/>
      <c r="E18" s="58"/>
      <c r="F18" s="58"/>
      <c r="G18" s="58"/>
      <c r="H18" s="58"/>
    </row>
    <row r="19" spans="1:8" x14ac:dyDescent="0.25">
      <c r="A19" s="1" t="s">
        <v>41</v>
      </c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ht="45.75" thickBot="1" x14ac:dyDescent="0.3">
      <c r="A21" s="59" t="s">
        <v>89</v>
      </c>
      <c r="B21" s="60"/>
      <c r="C21" s="2" t="s">
        <v>4</v>
      </c>
      <c r="D21" s="48" t="s">
        <v>5</v>
      </c>
      <c r="E21" s="48" t="s">
        <v>6</v>
      </c>
      <c r="F21" s="2" t="s">
        <v>7</v>
      </c>
      <c r="G21" s="2" t="s">
        <v>48</v>
      </c>
      <c r="H21" s="2" t="s">
        <v>48</v>
      </c>
    </row>
    <row r="22" spans="1:8" ht="16.5" thickTop="1" thickBot="1" x14ac:dyDescent="0.3">
      <c r="A22" s="53" t="s">
        <v>57</v>
      </c>
      <c r="B22" s="54"/>
      <c r="C22" s="4">
        <v>5</v>
      </c>
      <c r="D22" s="4">
        <v>10</v>
      </c>
      <c r="E22" s="4" t="s">
        <v>71</v>
      </c>
      <c r="F22" s="4">
        <v>575</v>
      </c>
      <c r="G22" s="6">
        <v>5750</v>
      </c>
      <c r="H22" s="37">
        <v>5750</v>
      </c>
    </row>
    <row r="23" spans="1:8" ht="15.75" thickTop="1" x14ac:dyDescent="0.25"/>
    <row r="24" spans="1:8" ht="21" x14ac:dyDescent="0.25">
      <c r="A24" s="57" t="s">
        <v>8</v>
      </c>
      <c r="B24" s="58"/>
      <c r="C24" s="58"/>
      <c r="D24" s="58"/>
      <c r="E24" s="58"/>
      <c r="F24" s="58"/>
      <c r="G24" s="58"/>
      <c r="H24" s="58"/>
    </row>
    <row r="25" spans="1:8" x14ac:dyDescent="0.25">
      <c r="A25" s="1" t="s">
        <v>40</v>
      </c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ht="15.75" thickBot="1" x14ac:dyDescent="0.3">
      <c r="A27" s="2" t="s">
        <v>9</v>
      </c>
      <c r="B27" s="2" t="s">
        <v>1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48</v>
      </c>
      <c r="H27" s="2" t="s">
        <v>48</v>
      </c>
    </row>
    <row r="28" spans="1:8" ht="76.5" thickTop="1" thickBot="1" x14ac:dyDescent="0.3">
      <c r="A28" s="4" t="s">
        <v>58</v>
      </c>
      <c r="B28" s="23" t="s">
        <v>57</v>
      </c>
      <c r="C28" s="24" t="s">
        <v>63</v>
      </c>
      <c r="D28" s="4" t="s">
        <v>64</v>
      </c>
      <c r="E28" s="4">
        <v>8</v>
      </c>
      <c r="F28" s="5">
        <v>131</v>
      </c>
      <c r="G28" s="6">
        <v>1048</v>
      </c>
      <c r="H28" s="27">
        <v>1048</v>
      </c>
    </row>
    <row r="29" spans="1:8" ht="76.5" thickTop="1" thickBot="1" x14ac:dyDescent="0.3">
      <c r="A29" s="4" t="s">
        <v>58</v>
      </c>
      <c r="B29" s="23" t="s">
        <v>57</v>
      </c>
      <c r="C29" s="24" t="s">
        <v>63</v>
      </c>
      <c r="D29" s="4" t="s">
        <v>65</v>
      </c>
      <c r="E29" s="4">
        <v>4</v>
      </c>
      <c r="F29" s="5">
        <v>280</v>
      </c>
      <c r="G29" s="6">
        <v>1120</v>
      </c>
      <c r="H29" s="27">
        <v>1120</v>
      </c>
    </row>
    <row r="30" spans="1:8" ht="76.5" thickTop="1" thickBot="1" x14ac:dyDescent="0.3">
      <c r="A30" s="4" t="s">
        <v>58</v>
      </c>
      <c r="B30" s="23" t="s">
        <v>57</v>
      </c>
      <c r="C30" s="24" t="s">
        <v>63</v>
      </c>
      <c r="D30" s="4" t="s">
        <v>66</v>
      </c>
      <c r="E30" s="4">
        <v>46</v>
      </c>
      <c r="F30" s="5">
        <v>214</v>
      </c>
      <c r="G30" s="6">
        <v>9844</v>
      </c>
      <c r="H30" s="27">
        <v>9844</v>
      </c>
    </row>
    <row r="31" spans="1:8" ht="76.5" thickTop="1" thickBot="1" x14ac:dyDescent="0.3">
      <c r="A31" s="4" t="s">
        <v>73</v>
      </c>
      <c r="B31" s="23" t="s">
        <v>57</v>
      </c>
      <c r="C31" s="24" t="s">
        <v>63</v>
      </c>
      <c r="D31" s="4" t="s">
        <v>64</v>
      </c>
      <c r="E31" s="4">
        <v>1</v>
      </c>
      <c r="F31" s="5">
        <v>131</v>
      </c>
      <c r="G31" s="6">
        <v>131</v>
      </c>
      <c r="H31" s="27">
        <v>131</v>
      </c>
    </row>
    <row r="32" spans="1:8" ht="76.5" thickTop="1" thickBot="1" x14ac:dyDescent="0.3">
      <c r="A32" s="4" t="s">
        <v>73</v>
      </c>
      <c r="B32" s="23" t="s">
        <v>57</v>
      </c>
      <c r="C32" s="24" t="s">
        <v>63</v>
      </c>
      <c r="D32" s="4" t="s">
        <v>65</v>
      </c>
      <c r="E32" s="4">
        <v>4</v>
      </c>
      <c r="F32" s="5">
        <v>280</v>
      </c>
      <c r="G32" s="6">
        <v>1120</v>
      </c>
      <c r="H32" s="27">
        <v>1120</v>
      </c>
    </row>
    <row r="33" spans="1:8" ht="76.5" thickTop="1" thickBot="1" x14ac:dyDescent="0.3">
      <c r="A33" s="4" t="s">
        <v>73</v>
      </c>
      <c r="B33" s="23" t="s">
        <v>57</v>
      </c>
      <c r="C33" s="24" t="s">
        <v>63</v>
      </c>
      <c r="D33" s="4" t="s">
        <v>66</v>
      </c>
      <c r="E33" s="4">
        <v>34</v>
      </c>
      <c r="F33" s="5">
        <v>214</v>
      </c>
      <c r="G33" s="6">
        <v>7276</v>
      </c>
      <c r="H33" s="27">
        <v>7276</v>
      </c>
    </row>
    <row r="34" spans="1:8" ht="76.5" thickTop="1" thickBot="1" x14ac:dyDescent="0.3">
      <c r="A34" s="4" t="s">
        <v>73</v>
      </c>
      <c r="B34" s="23" t="s">
        <v>57</v>
      </c>
      <c r="C34" s="24" t="s">
        <v>63</v>
      </c>
      <c r="D34" s="4" t="s">
        <v>74</v>
      </c>
      <c r="E34" s="4">
        <v>10</v>
      </c>
      <c r="F34" s="5">
        <v>162</v>
      </c>
      <c r="G34" s="6">
        <v>1620</v>
      </c>
      <c r="H34" s="27">
        <v>1620</v>
      </c>
    </row>
    <row r="35" spans="1:8" ht="76.5" thickTop="1" thickBot="1" x14ac:dyDescent="0.3">
      <c r="A35" s="4" t="s">
        <v>75</v>
      </c>
      <c r="B35" s="23" t="s">
        <v>57</v>
      </c>
      <c r="C35" s="24" t="s">
        <v>63</v>
      </c>
      <c r="D35" s="4" t="s">
        <v>64</v>
      </c>
      <c r="E35" s="4">
        <v>4</v>
      </c>
      <c r="F35" s="5">
        <v>131</v>
      </c>
      <c r="G35" s="6">
        <v>524</v>
      </c>
      <c r="H35" s="27">
        <v>524</v>
      </c>
    </row>
    <row r="36" spans="1:8" ht="76.5" thickTop="1" thickBot="1" x14ac:dyDescent="0.3">
      <c r="A36" s="4" t="s">
        <v>75</v>
      </c>
      <c r="B36" s="23" t="s">
        <v>57</v>
      </c>
      <c r="C36" s="24" t="s">
        <v>63</v>
      </c>
      <c r="D36" s="4" t="s">
        <v>65</v>
      </c>
      <c r="E36" s="4">
        <v>4</v>
      </c>
      <c r="F36" s="5">
        <v>280</v>
      </c>
      <c r="G36" s="6">
        <v>1120</v>
      </c>
      <c r="H36" s="27">
        <v>1120</v>
      </c>
    </row>
    <row r="37" spans="1:8" ht="76.5" thickTop="1" thickBot="1" x14ac:dyDescent="0.3">
      <c r="A37" s="4" t="s">
        <v>75</v>
      </c>
      <c r="B37" s="23" t="s">
        <v>57</v>
      </c>
      <c r="C37" s="24" t="s">
        <v>63</v>
      </c>
      <c r="D37" s="4" t="s">
        <v>66</v>
      </c>
      <c r="E37" s="4">
        <v>12</v>
      </c>
      <c r="F37" s="5">
        <v>214</v>
      </c>
      <c r="G37" s="6">
        <v>2568</v>
      </c>
      <c r="H37" s="27">
        <v>2568</v>
      </c>
    </row>
    <row r="38" spans="1:8" ht="76.5" thickTop="1" thickBot="1" x14ac:dyDescent="0.3">
      <c r="A38" s="4" t="s">
        <v>75</v>
      </c>
      <c r="B38" s="23" t="s">
        <v>57</v>
      </c>
      <c r="C38" s="24" t="s">
        <v>63</v>
      </c>
      <c r="D38" s="4" t="s">
        <v>74</v>
      </c>
      <c r="E38" s="4">
        <v>4</v>
      </c>
      <c r="F38" s="5">
        <v>162</v>
      </c>
      <c r="G38" s="6">
        <v>648</v>
      </c>
      <c r="H38" s="27">
        <v>648</v>
      </c>
    </row>
    <row r="39" spans="1:8" ht="76.5" thickTop="1" thickBot="1" x14ac:dyDescent="0.3">
      <c r="A39" s="4" t="s">
        <v>76</v>
      </c>
      <c r="B39" s="23" t="s">
        <v>57</v>
      </c>
      <c r="C39" s="24" t="s">
        <v>63</v>
      </c>
      <c r="D39" s="4" t="s">
        <v>64</v>
      </c>
      <c r="E39" s="4">
        <v>3</v>
      </c>
      <c r="F39" s="5">
        <v>131</v>
      </c>
      <c r="G39" s="6">
        <v>393</v>
      </c>
      <c r="H39" s="27">
        <v>393</v>
      </c>
    </row>
    <row r="40" spans="1:8" ht="63.75" customHeight="1" thickTop="1" thickBot="1" x14ac:dyDescent="0.3">
      <c r="A40" s="4" t="s">
        <v>76</v>
      </c>
      <c r="B40" s="23" t="s">
        <v>57</v>
      </c>
      <c r="C40" s="24" t="s">
        <v>63</v>
      </c>
      <c r="D40" s="4" t="s">
        <v>65</v>
      </c>
      <c r="E40" s="4">
        <v>3</v>
      </c>
      <c r="F40" s="5">
        <v>280</v>
      </c>
      <c r="G40" s="6">
        <v>840</v>
      </c>
      <c r="H40" s="27">
        <v>840</v>
      </c>
    </row>
    <row r="41" spans="1:8" ht="45" customHeight="1" thickTop="1" thickBot="1" x14ac:dyDescent="0.3">
      <c r="A41" s="4" t="s">
        <v>76</v>
      </c>
      <c r="B41" s="23" t="s">
        <v>57</v>
      </c>
      <c r="C41" s="24" t="s">
        <v>63</v>
      </c>
      <c r="D41" s="4" t="s">
        <v>66</v>
      </c>
      <c r="E41" s="4">
        <v>12</v>
      </c>
      <c r="F41" s="5">
        <v>214</v>
      </c>
      <c r="G41" s="6">
        <v>2568</v>
      </c>
      <c r="H41" s="27">
        <v>2568</v>
      </c>
    </row>
    <row r="42" spans="1:8" ht="48" customHeight="1" thickTop="1" thickBot="1" x14ac:dyDescent="0.3">
      <c r="A42" s="4" t="s">
        <v>76</v>
      </c>
      <c r="B42" s="23" t="s">
        <v>57</v>
      </c>
      <c r="C42" s="24" t="s">
        <v>63</v>
      </c>
      <c r="D42" s="4" t="s">
        <v>74</v>
      </c>
      <c r="E42" s="4">
        <v>2</v>
      </c>
      <c r="F42" s="5">
        <v>162</v>
      </c>
      <c r="G42" s="6">
        <v>324</v>
      </c>
      <c r="H42" s="27">
        <v>324</v>
      </c>
    </row>
    <row r="43" spans="1:8" ht="15.75" thickTop="1" x14ac:dyDescent="0.25">
      <c r="G43" s="46">
        <f>SUM(G28:G42)</f>
        <v>31144</v>
      </c>
      <c r="H43" s="46">
        <f>SUM(H28:H42)</f>
        <v>31144</v>
      </c>
    </row>
    <row r="44" spans="1:8" ht="21" x14ac:dyDescent="0.25">
      <c r="A44" s="57" t="s">
        <v>14</v>
      </c>
      <c r="B44" s="58"/>
      <c r="C44" s="58"/>
      <c r="D44" s="58"/>
      <c r="E44" s="58"/>
      <c r="F44" s="58"/>
      <c r="G44" s="58"/>
      <c r="H44" s="58"/>
    </row>
    <row r="45" spans="1:8" x14ac:dyDescent="0.25">
      <c r="A45" s="1" t="s">
        <v>39</v>
      </c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ht="15.75" thickBot="1" x14ac:dyDescent="0.3">
      <c r="A47" s="2" t="s">
        <v>15</v>
      </c>
      <c r="B47" s="2" t="s">
        <v>1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48</v>
      </c>
      <c r="H47" s="2" t="s">
        <v>48</v>
      </c>
    </row>
    <row r="48" spans="1:8" ht="61.5" customHeight="1" thickTop="1" thickBot="1" x14ac:dyDescent="0.3">
      <c r="A48" s="30" t="s">
        <v>67</v>
      </c>
      <c r="B48" s="23" t="s">
        <v>57</v>
      </c>
      <c r="C48" s="24">
        <v>50</v>
      </c>
      <c r="D48" s="5">
        <v>100</v>
      </c>
      <c r="E48" s="4">
        <v>0</v>
      </c>
      <c r="F48" s="5">
        <v>0</v>
      </c>
      <c r="G48" s="6">
        <v>5000</v>
      </c>
      <c r="H48" s="5">
        <v>5000</v>
      </c>
    </row>
    <row r="49" spans="1:8" ht="48.75" customHeight="1" thickTop="1" thickBot="1" x14ac:dyDescent="0.3">
      <c r="A49" s="30" t="s">
        <v>77</v>
      </c>
      <c r="B49" s="23" t="s">
        <v>57</v>
      </c>
      <c r="C49" s="24">
        <v>0</v>
      </c>
      <c r="D49" s="5">
        <v>0</v>
      </c>
      <c r="E49" s="4">
        <v>2</v>
      </c>
      <c r="F49" s="5">
        <v>200</v>
      </c>
      <c r="G49" s="6">
        <v>400</v>
      </c>
      <c r="H49" s="5">
        <v>400</v>
      </c>
    </row>
    <row r="50" spans="1:8" ht="54.75" customHeight="1" thickTop="1" thickBot="1" x14ac:dyDescent="0.3">
      <c r="A50" s="30" t="s">
        <v>78</v>
      </c>
      <c r="B50" s="23" t="s">
        <v>57</v>
      </c>
      <c r="C50" s="24">
        <v>0</v>
      </c>
      <c r="D50" s="5">
        <v>0</v>
      </c>
      <c r="E50" s="4">
        <v>4</v>
      </c>
      <c r="F50" s="5">
        <v>200</v>
      </c>
      <c r="G50" s="6">
        <v>800</v>
      </c>
      <c r="H50" s="5">
        <v>800</v>
      </c>
    </row>
    <row r="51" spans="1:8" ht="15.75" thickTop="1" x14ac:dyDescent="0.25">
      <c r="A51" s="1"/>
      <c r="B51" s="1"/>
      <c r="C51" s="1"/>
      <c r="D51" s="1"/>
      <c r="E51" s="1"/>
      <c r="F51" s="1"/>
      <c r="G51" s="26">
        <f>SUM(G48:G50)</f>
        <v>6200</v>
      </c>
      <c r="H51" s="26">
        <f>SUM(H48:H50)</f>
        <v>6200</v>
      </c>
    </row>
    <row r="52" spans="1:8" ht="31.5" x14ac:dyDescent="0.25">
      <c r="A52" s="63" t="s">
        <v>37</v>
      </c>
      <c r="B52" s="64"/>
      <c r="C52" s="64"/>
      <c r="D52" s="64"/>
    </row>
    <row r="53" spans="1:8" x14ac:dyDescent="0.25">
      <c r="A53" s="1"/>
      <c r="B53" s="1"/>
      <c r="C53" s="1"/>
      <c r="D53" s="1"/>
    </row>
    <row r="54" spans="1:8" x14ac:dyDescent="0.25">
      <c r="A54" s="1"/>
      <c r="B54" s="1"/>
      <c r="C54" s="2" t="s">
        <v>90</v>
      </c>
      <c r="D54" s="2" t="s">
        <v>48</v>
      </c>
    </row>
    <row r="55" spans="1:8" ht="18.75" x14ac:dyDescent="0.25">
      <c r="A55" s="49" t="s">
        <v>0</v>
      </c>
      <c r="B55" s="49"/>
      <c r="C55" s="7">
        <f>+C15</f>
        <v>9000</v>
      </c>
      <c r="D55" s="7">
        <f>+D15</f>
        <v>9000</v>
      </c>
    </row>
    <row r="56" spans="1:8" ht="18.75" x14ac:dyDescent="0.25">
      <c r="A56" s="49" t="s">
        <v>3</v>
      </c>
      <c r="B56" s="49"/>
      <c r="C56" s="7">
        <f>+G22</f>
        <v>5750</v>
      </c>
      <c r="D56" s="7">
        <f>+H22</f>
        <v>5750</v>
      </c>
    </row>
    <row r="57" spans="1:8" ht="18.75" x14ac:dyDescent="0.25">
      <c r="A57" s="49" t="s">
        <v>8</v>
      </c>
      <c r="B57" s="49"/>
      <c r="C57" s="7">
        <f>+G43</f>
        <v>31144</v>
      </c>
      <c r="D57" s="7">
        <f>+H43</f>
        <v>31144</v>
      </c>
    </row>
    <row r="58" spans="1:8" ht="18.75" x14ac:dyDescent="0.25">
      <c r="A58" s="49" t="s">
        <v>14</v>
      </c>
      <c r="B58" s="49"/>
      <c r="C58" s="7">
        <f>+G51</f>
        <v>6200</v>
      </c>
      <c r="D58" s="7">
        <f>+H51</f>
        <v>6200</v>
      </c>
    </row>
    <row r="59" spans="1:8" ht="18.75" x14ac:dyDescent="0.25">
      <c r="A59" s="67" t="s">
        <v>36</v>
      </c>
      <c r="B59" s="44" t="s">
        <v>23</v>
      </c>
      <c r="C59" s="7">
        <f>F$199</f>
        <v>0</v>
      </c>
      <c r="D59" s="7">
        <f>G$199</f>
        <v>0</v>
      </c>
    </row>
    <row r="60" spans="1:8" ht="18.75" x14ac:dyDescent="0.25">
      <c r="A60" s="68"/>
      <c r="B60" s="44" t="s">
        <v>24</v>
      </c>
      <c r="C60" s="7">
        <f>F$211 + $E$223</f>
        <v>0</v>
      </c>
      <c r="D60" s="7">
        <f>G$211 + $E$223</f>
        <v>0</v>
      </c>
    </row>
    <row r="61" spans="1:8" ht="18.75" x14ac:dyDescent="0.25">
      <c r="A61" s="69"/>
      <c r="B61" s="44" t="s">
        <v>30</v>
      </c>
      <c r="C61" s="7">
        <f>E$235</f>
        <v>0</v>
      </c>
      <c r="D61" s="7">
        <f>F$235</f>
        <v>0</v>
      </c>
    </row>
    <row r="62" spans="1:8" ht="18.75" x14ac:dyDescent="0.25">
      <c r="A62" s="49" t="s">
        <v>31</v>
      </c>
      <c r="B62" s="49"/>
      <c r="C62" s="7">
        <f>D$246</f>
        <v>0</v>
      </c>
      <c r="D62" s="7">
        <f>E$246</f>
        <v>0</v>
      </c>
    </row>
    <row r="63" spans="1:8" ht="18.75" x14ac:dyDescent="0.25">
      <c r="A63" s="49" t="s">
        <v>35</v>
      </c>
      <c r="B63" s="49"/>
      <c r="C63" s="7">
        <f>D$256</f>
        <v>0</v>
      </c>
      <c r="D63" s="7">
        <f>E$256</f>
        <v>0</v>
      </c>
    </row>
    <row r="64" spans="1:8" ht="18.75" x14ac:dyDescent="0.25">
      <c r="A64" s="49" t="s">
        <v>87</v>
      </c>
      <c r="B64" s="49"/>
      <c r="C64" s="7">
        <f>+D46</f>
        <v>0</v>
      </c>
      <c r="D64" s="7"/>
    </row>
    <row r="65" spans="1:4" ht="28.5" x14ac:dyDescent="0.25">
      <c r="A65" s="74" t="s">
        <v>2</v>
      </c>
      <c r="B65" s="74"/>
      <c r="C65" s="9">
        <f>SUM(C55:C64)</f>
        <v>52094</v>
      </c>
      <c r="D65" s="9">
        <f>SUM(D55:D64)</f>
        <v>52094</v>
      </c>
    </row>
  </sheetData>
  <mergeCells count="20">
    <mergeCell ref="A7:H7"/>
    <mergeCell ref="A8:H8"/>
    <mergeCell ref="A12:D12"/>
    <mergeCell ref="A14:B14"/>
    <mergeCell ref="A15:B15"/>
    <mergeCell ref="A18:H18"/>
    <mergeCell ref="A21:B21"/>
    <mergeCell ref="A22:B22"/>
    <mergeCell ref="A24:H24"/>
    <mergeCell ref="A44:H44"/>
    <mergeCell ref="A62:B62"/>
    <mergeCell ref="A63:B63"/>
    <mergeCell ref="A64:B64"/>
    <mergeCell ref="A65:B65"/>
    <mergeCell ref="A52:D52"/>
    <mergeCell ref="A55:B55"/>
    <mergeCell ref="A56:B56"/>
    <mergeCell ref="A57:B57"/>
    <mergeCell ref="A58:B58"/>
    <mergeCell ref="A59:A61"/>
  </mergeCells>
  <dataValidations count="1">
    <dataValidation type="list" allowBlank="1" showInputMessage="1" showErrorMessage="1" sqref="D28:D42">
      <formula1>STAFF_CATEGORIES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9" workbookViewId="0">
      <selection activeCell="D61" sqref="D61"/>
    </sheetView>
  </sheetViews>
  <sheetFormatPr defaultRowHeight="15" x14ac:dyDescent="0.25"/>
  <cols>
    <col min="1" max="1" width="22.85546875" customWidth="1"/>
    <col min="2" max="2" width="18.42578125" customWidth="1"/>
    <col min="3" max="3" width="22.5703125" customWidth="1"/>
    <col min="4" max="4" width="21.5703125" customWidth="1"/>
    <col min="5" max="5" width="19.5703125" customWidth="1"/>
    <col min="6" max="6" width="16.42578125" customWidth="1"/>
    <col min="7" max="7" width="14.7109375" customWidth="1"/>
    <col min="8" max="8" width="15" customWidth="1"/>
  </cols>
  <sheetData>
    <row r="1" spans="1:8" ht="28.5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3.25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3.25" x14ac:dyDescent="0.25">
      <c r="A3" s="29" t="s">
        <v>79</v>
      </c>
      <c r="B3" s="28" t="s">
        <v>80</v>
      </c>
      <c r="C3" s="28"/>
      <c r="D3" s="34"/>
      <c r="E3" s="34"/>
      <c r="F3" s="34"/>
      <c r="G3" s="34"/>
      <c r="H3" s="34"/>
    </row>
    <row r="4" spans="1:8" ht="23.25" x14ac:dyDescent="0.25">
      <c r="A4" s="29" t="s">
        <v>81</v>
      </c>
      <c r="B4" s="29" t="s">
        <v>82</v>
      </c>
      <c r="C4" s="34"/>
      <c r="D4" s="34"/>
      <c r="E4" s="34"/>
      <c r="F4" s="34"/>
      <c r="G4" s="34"/>
      <c r="H4" s="34"/>
    </row>
    <row r="5" spans="1:8" ht="23.25" x14ac:dyDescent="0.25">
      <c r="A5" s="34"/>
      <c r="B5" s="34"/>
      <c r="C5" s="34"/>
      <c r="D5" s="34"/>
      <c r="E5" s="34"/>
      <c r="F5" s="34"/>
      <c r="G5" s="34"/>
      <c r="H5" s="34"/>
    </row>
    <row r="6" spans="1:8" ht="21" x14ac:dyDescent="0.25">
      <c r="A6" s="57" t="s">
        <v>0</v>
      </c>
      <c r="B6" s="58"/>
      <c r="C6" s="58"/>
      <c r="D6" s="58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x14ac:dyDescent="0.25">
      <c r="A9" s="55" t="s">
        <v>68</v>
      </c>
      <c r="B9" s="56"/>
      <c r="C9" s="5">
        <v>9000</v>
      </c>
      <c r="D9" s="5">
        <v>9000</v>
      </c>
      <c r="E9" s="1"/>
      <c r="F9" s="1"/>
      <c r="G9" s="1"/>
      <c r="H9" s="1"/>
    </row>
    <row r="11" spans="1:8" ht="21" x14ac:dyDescent="0.25">
      <c r="A11" s="57" t="s">
        <v>3</v>
      </c>
      <c r="B11" s="58"/>
      <c r="C11" s="58"/>
      <c r="D11" s="58"/>
      <c r="E11" s="58"/>
      <c r="F11" s="58"/>
      <c r="G11" s="58"/>
      <c r="H11" s="58"/>
    </row>
    <row r="12" spans="1:8" x14ac:dyDescent="0.25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ht="15.75" thickBot="1" x14ac:dyDescent="0.3">
      <c r="A14" s="59" t="s">
        <v>1</v>
      </c>
      <c r="B14" s="60"/>
      <c r="C14" s="2" t="s">
        <v>4</v>
      </c>
      <c r="D14" s="2" t="s">
        <v>5</v>
      </c>
      <c r="E14" s="2" t="s">
        <v>6</v>
      </c>
      <c r="F14" s="2" t="s">
        <v>7</v>
      </c>
      <c r="G14" s="2" t="s">
        <v>48</v>
      </c>
      <c r="H14" s="2" t="s">
        <v>48</v>
      </c>
    </row>
    <row r="15" spans="1:8" ht="30" customHeight="1" thickTop="1" thickBot="1" x14ac:dyDescent="0.3">
      <c r="A15" s="53" t="s">
        <v>68</v>
      </c>
      <c r="B15" s="54"/>
      <c r="C15" s="4">
        <v>4</v>
      </c>
      <c r="D15" s="4">
        <v>8</v>
      </c>
      <c r="E15" s="4" t="s">
        <v>71</v>
      </c>
      <c r="F15" s="4">
        <v>575</v>
      </c>
      <c r="G15" s="6">
        <v>4600</v>
      </c>
      <c r="H15" s="5">
        <v>3450</v>
      </c>
    </row>
    <row r="16" spans="1:8" ht="30" customHeight="1" thickTop="1" thickBot="1" x14ac:dyDescent="0.3">
      <c r="A16" s="53" t="s">
        <v>68</v>
      </c>
      <c r="B16" s="54"/>
      <c r="C16" s="4">
        <v>1</v>
      </c>
      <c r="D16" s="4">
        <v>2</v>
      </c>
      <c r="E16" s="4" t="s">
        <v>72</v>
      </c>
      <c r="F16" s="4">
        <v>760</v>
      </c>
      <c r="G16" s="35">
        <v>1520</v>
      </c>
      <c r="H16" s="5">
        <v>3040</v>
      </c>
    </row>
    <row r="17" spans="1:8" ht="16.5" thickTop="1" thickBot="1" x14ac:dyDescent="0.3">
      <c r="A17" s="53" t="s">
        <v>2</v>
      </c>
      <c r="B17" s="54"/>
      <c r="C17" s="4"/>
      <c r="D17" s="4"/>
      <c r="E17" s="4"/>
      <c r="F17" s="4"/>
      <c r="G17" s="35">
        <f>SUM(G15:G16)</f>
        <v>6120</v>
      </c>
      <c r="H17" s="35">
        <f>SUM(H15:H16)</f>
        <v>6490</v>
      </c>
    </row>
    <row r="18" spans="1:8" ht="15.75" thickTop="1" x14ac:dyDescent="0.25"/>
    <row r="19" spans="1:8" ht="21" x14ac:dyDescent="0.25">
      <c r="A19" s="57" t="s">
        <v>8</v>
      </c>
      <c r="B19" s="58"/>
      <c r="C19" s="58"/>
      <c r="D19" s="58"/>
      <c r="E19" s="58"/>
      <c r="F19" s="58"/>
      <c r="G19" s="58"/>
      <c r="H19" s="58"/>
    </row>
    <row r="20" spans="1:8" x14ac:dyDescent="0.25">
      <c r="A20" s="1" t="s">
        <v>40</v>
      </c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5.75" thickBot="1" x14ac:dyDescent="0.3">
      <c r="A22" s="2" t="s">
        <v>9</v>
      </c>
      <c r="B22" s="2" t="s">
        <v>1</v>
      </c>
      <c r="C22" s="2" t="s">
        <v>10</v>
      </c>
      <c r="D22" s="2" t="s">
        <v>11</v>
      </c>
      <c r="E22" s="2" t="s">
        <v>12</v>
      </c>
      <c r="F22" s="2" t="s">
        <v>13</v>
      </c>
      <c r="G22" s="2" t="s">
        <v>48</v>
      </c>
      <c r="H22" s="2" t="s">
        <v>48</v>
      </c>
    </row>
    <row r="23" spans="1:8" ht="61.5" thickTop="1" thickBot="1" x14ac:dyDescent="0.3">
      <c r="A23" s="4" t="s">
        <v>58</v>
      </c>
      <c r="B23" s="23" t="s">
        <v>68</v>
      </c>
      <c r="C23" s="24" t="s">
        <v>69</v>
      </c>
      <c r="D23" s="4" t="s">
        <v>64</v>
      </c>
      <c r="E23" s="4">
        <v>8</v>
      </c>
      <c r="F23" s="5">
        <v>78</v>
      </c>
      <c r="G23" s="6">
        <v>624</v>
      </c>
      <c r="H23" s="27">
        <v>624</v>
      </c>
    </row>
    <row r="24" spans="1:8" ht="61.5" thickTop="1" thickBot="1" x14ac:dyDescent="0.3">
      <c r="A24" s="4" t="s">
        <v>58</v>
      </c>
      <c r="B24" s="23" t="s">
        <v>68</v>
      </c>
      <c r="C24" s="24" t="s">
        <v>69</v>
      </c>
      <c r="D24" s="4" t="s">
        <v>65</v>
      </c>
      <c r="E24" s="4">
        <v>10</v>
      </c>
      <c r="F24" s="5">
        <v>164</v>
      </c>
      <c r="G24" s="6">
        <v>1640</v>
      </c>
      <c r="H24" s="27">
        <v>1640</v>
      </c>
    </row>
    <row r="25" spans="1:8" ht="61.5" thickTop="1" thickBot="1" x14ac:dyDescent="0.3">
      <c r="A25" s="4" t="s">
        <v>58</v>
      </c>
      <c r="B25" s="23" t="s">
        <v>68</v>
      </c>
      <c r="C25" s="24" t="s">
        <v>69</v>
      </c>
      <c r="D25" s="4" t="s">
        <v>66</v>
      </c>
      <c r="E25" s="4">
        <v>70</v>
      </c>
      <c r="F25" s="5">
        <v>137</v>
      </c>
      <c r="G25" s="6">
        <v>9590</v>
      </c>
      <c r="H25" s="27">
        <v>9590</v>
      </c>
    </row>
    <row r="26" spans="1:8" ht="61.5" thickTop="1" thickBot="1" x14ac:dyDescent="0.3">
      <c r="A26" s="4" t="s">
        <v>73</v>
      </c>
      <c r="B26" s="23" t="s">
        <v>68</v>
      </c>
      <c r="C26" s="24" t="s">
        <v>69</v>
      </c>
      <c r="D26" s="4" t="s">
        <v>64</v>
      </c>
      <c r="E26" s="4">
        <v>3</v>
      </c>
      <c r="F26" s="5">
        <v>78</v>
      </c>
      <c r="G26" s="6">
        <v>234</v>
      </c>
      <c r="H26" s="27">
        <v>234</v>
      </c>
    </row>
    <row r="27" spans="1:8" ht="61.5" thickTop="1" thickBot="1" x14ac:dyDescent="0.3">
      <c r="A27" s="4" t="s">
        <v>73</v>
      </c>
      <c r="B27" s="23" t="s">
        <v>68</v>
      </c>
      <c r="C27" s="24" t="s">
        <v>69</v>
      </c>
      <c r="D27" s="4" t="s">
        <v>65</v>
      </c>
      <c r="E27" s="4">
        <v>10</v>
      </c>
      <c r="F27" s="5">
        <v>164</v>
      </c>
      <c r="G27" s="6">
        <v>1640</v>
      </c>
      <c r="H27" s="5">
        <v>1640</v>
      </c>
    </row>
    <row r="28" spans="1:8" ht="61.5" thickTop="1" thickBot="1" x14ac:dyDescent="0.3">
      <c r="A28" s="4" t="s">
        <v>73</v>
      </c>
      <c r="B28" s="23" t="s">
        <v>68</v>
      </c>
      <c r="C28" s="24" t="s">
        <v>69</v>
      </c>
      <c r="D28" s="4" t="s">
        <v>66</v>
      </c>
      <c r="E28" s="4">
        <v>60</v>
      </c>
      <c r="F28" s="5">
        <v>137</v>
      </c>
      <c r="G28" s="6">
        <v>8220</v>
      </c>
      <c r="H28" s="5">
        <v>8220</v>
      </c>
    </row>
    <row r="29" spans="1:8" ht="61.5" thickTop="1" thickBot="1" x14ac:dyDescent="0.3">
      <c r="A29" s="4" t="s">
        <v>73</v>
      </c>
      <c r="B29" s="23" t="s">
        <v>68</v>
      </c>
      <c r="C29" s="24" t="s">
        <v>69</v>
      </c>
      <c r="D29" s="4" t="s">
        <v>74</v>
      </c>
      <c r="E29" s="4">
        <v>16</v>
      </c>
      <c r="F29" s="5">
        <v>102</v>
      </c>
      <c r="G29" s="6">
        <v>1632</v>
      </c>
      <c r="H29" s="5">
        <v>1632</v>
      </c>
    </row>
    <row r="30" spans="1:8" ht="61.5" thickTop="1" thickBot="1" x14ac:dyDescent="0.3">
      <c r="A30" s="4" t="s">
        <v>75</v>
      </c>
      <c r="B30" s="23" t="s">
        <v>68</v>
      </c>
      <c r="C30" s="24" t="s">
        <v>69</v>
      </c>
      <c r="D30" s="4" t="s">
        <v>64</v>
      </c>
      <c r="E30" s="4">
        <v>4</v>
      </c>
      <c r="F30" s="5">
        <v>78</v>
      </c>
      <c r="G30" s="6">
        <v>312</v>
      </c>
      <c r="H30" s="5">
        <v>312</v>
      </c>
    </row>
    <row r="31" spans="1:8" ht="61.5" thickTop="1" thickBot="1" x14ac:dyDescent="0.3">
      <c r="A31" s="4" t="s">
        <v>75</v>
      </c>
      <c r="B31" s="23" t="s">
        <v>68</v>
      </c>
      <c r="C31" s="24" t="s">
        <v>69</v>
      </c>
      <c r="D31" s="4" t="s">
        <v>65</v>
      </c>
      <c r="E31" s="4">
        <v>4</v>
      </c>
      <c r="F31" s="5">
        <v>164</v>
      </c>
      <c r="G31" s="6">
        <v>656</v>
      </c>
      <c r="H31" s="5">
        <v>656</v>
      </c>
    </row>
    <row r="32" spans="1:8" ht="61.5" thickTop="1" thickBot="1" x14ac:dyDescent="0.3">
      <c r="A32" s="4" t="s">
        <v>75</v>
      </c>
      <c r="B32" s="23" t="s">
        <v>68</v>
      </c>
      <c r="C32" s="24" t="s">
        <v>69</v>
      </c>
      <c r="D32" s="4" t="s">
        <v>66</v>
      </c>
      <c r="E32" s="4">
        <v>22</v>
      </c>
      <c r="F32" s="5">
        <v>137</v>
      </c>
      <c r="G32" s="6">
        <v>3014</v>
      </c>
      <c r="H32" s="5">
        <v>3014</v>
      </c>
    </row>
    <row r="33" spans="1:8" ht="61.5" thickTop="1" thickBot="1" x14ac:dyDescent="0.3">
      <c r="A33" s="4" t="s">
        <v>75</v>
      </c>
      <c r="B33" s="23" t="s">
        <v>68</v>
      </c>
      <c r="C33" s="24" t="s">
        <v>69</v>
      </c>
      <c r="D33" s="4" t="s">
        <v>74</v>
      </c>
      <c r="E33" s="4">
        <v>1</v>
      </c>
      <c r="F33" s="5">
        <v>102</v>
      </c>
      <c r="G33" s="6">
        <v>102</v>
      </c>
      <c r="H33" s="5">
        <v>102</v>
      </c>
    </row>
    <row r="34" spans="1:8" ht="61.5" thickTop="1" thickBot="1" x14ac:dyDescent="0.3">
      <c r="A34" s="4" t="s">
        <v>76</v>
      </c>
      <c r="B34" s="23" t="s">
        <v>68</v>
      </c>
      <c r="C34" s="24" t="s">
        <v>69</v>
      </c>
      <c r="D34" s="4" t="s">
        <v>64</v>
      </c>
      <c r="E34" s="4">
        <v>2</v>
      </c>
      <c r="F34" s="5">
        <v>78</v>
      </c>
      <c r="G34" s="6">
        <v>156</v>
      </c>
      <c r="H34" s="5">
        <v>156</v>
      </c>
    </row>
    <row r="35" spans="1:8" ht="61.5" thickTop="1" thickBot="1" x14ac:dyDescent="0.3">
      <c r="A35" s="4" t="s">
        <v>76</v>
      </c>
      <c r="B35" s="23" t="s">
        <v>68</v>
      </c>
      <c r="C35" s="24" t="s">
        <v>69</v>
      </c>
      <c r="D35" s="4" t="s">
        <v>65</v>
      </c>
      <c r="E35" s="4">
        <v>2</v>
      </c>
      <c r="F35" s="5">
        <v>164</v>
      </c>
      <c r="G35" s="6">
        <v>328</v>
      </c>
      <c r="H35" s="5">
        <v>328</v>
      </c>
    </row>
    <row r="36" spans="1:8" ht="61.5" thickTop="1" thickBot="1" x14ac:dyDescent="0.3">
      <c r="A36" s="4" t="s">
        <v>76</v>
      </c>
      <c r="B36" s="23" t="s">
        <v>68</v>
      </c>
      <c r="C36" s="24" t="s">
        <v>69</v>
      </c>
      <c r="D36" s="4" t="s">
        <v>66</v>
      </c>
      <c r="E36" s="4">
        <v>10</v>
      </c>
      <c r="F36" s="5">
        <v>137</v>
      </c>
      <c r="G36" s="6">
        <v>1370</v>
      </c>
      <c r="H36" s="5">
        <v>1370</v>
      </c>
    </row>
    <row r="37" spans="1:8" ht="16.5" thickTop="1" thickBot="1" x14ac:dyDescent="0.3">
      <c r="A37" s="4" t="s">
        <v>2</v>
      </c>
      <c r="B37" s="23"/>
      <c r="C37" s="24"/>
      <c r="D37" s="4"/>
      <c r="E37" s="4"/>
      <c r="F37" s="5"/>
      <c r="G37" s="6">
        <f>SUM(G23:G36)</f>
        <v>29518</v>
      </c>
      <c r="H37" s="6">
        <f>SUM(H23:H36)</f>
        <v>29518</v>
      </c>
    </row>
    <row r="38" spans="1:8" ht="15.75" thickTop="1" x14ac:dyDescent="0.25"/>
    <row r="39" spans="1:8" ht="21" x14ac:dyDescent="0.25">
      <c r="A39" s="57" t="s">
        <v>14</v>
      </c>
      <c r="B39" s="58"/>
      <c r="C39" s="58"/>
      <c r="D39" s="58"/>
      <c r="E39" s="58"/>
      <c r="F39" s="58"/>
      <c r="G39" s="58"/>
      <c r="H39" s="58"/>
    </row>
    <row r="40" spans="1:8" x14ac:dyDescent="0.25">
      <c r="A40" s="1" t="s">
        <v>39</v>
      </c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ht="15.75" thickBot="1" x14ac:dyDescent="0.3">
      <c r="A42" s="2" t="s">
        <v>15</v>
      </c>
      <c r="B42" s="2" t="s">
        <v>1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48</v>
      </c>
      <c r="H42" s="2" t="s">
        <v>48</v>
      </c>
    </row>
    <row r="43" spans="1:8" ht="61.5" thickTop="1" thickBot="1" x14ac:dyDescent="0.3">
      <c r="A43" s="4" t="s">
        <v>67</v>
      </c>
      <c r="B43" s="23" t="s">
        <v>68</v>
      </c>
      <c r="C43" s="24">
        <v>0</v>
      </c>
      <c r="D43" s="5">
        <v>0</v>
      </c>
      <c r="E43" s="4">
        <v>2</v>
      </c>
      <c r="F43" s="5">
        <v>200</v>
      </c>
      <c r="G43" s="6">
        <v>400</v>
      </c>
      <c r="H43" s="5">
        <v>400</v>
      </c>
    </row>
    <row r="44" spans="1:8" ht="61.5" thickTop="1" thickBot="1" x14ac:dyDescent="0.3">
      <c r="A44" s="30" t="s">
        <v>77</v>
      </c>
      <c r="B44" s="23" t="s">
        <v>68</v>
      </c>
      <c r="C44" s="24">
        <v>0</v>
      </c>
      <c r="D44" s="5">
        <v>0</v>
      </c>
      <c r="E44" s="4">
        <v>2</v>
      </c>
      <c r="F44" s="5">
        <v>200</v>
      </c>
      <c r="G44" s="6">
        <v>400</v>
      </c>
      <c r="H44" s="5">
        <v>400</v>
      </c>
    </row>
    <row r="45" spans="1:8" ht="76.5" thickTop="1" thickBot="1" x14ac:dyDescent="0.3">
      <c r="A45" s="30" t="s">
        <v>78</v>
      </c>
      <c r="B45" s="23" t="s">
        <v>68</v>
      </c>
      <c r="C45" s="24">
        <v>0</v>
      </c>
      <c r="D45" s="5">
        <v>0</v>
      </c>
      <c r="E45" s="4">
        <v>4</v>
      </c>
      <c r="F45" s="5">
        <v>200</v>
      </c>
      <c r="G45" s="6">
        <v>800</v>
      </c>
      <c r="H45" s="5">
        <v>800</v>
      </c>
    </row>
    <row r="46" spans="1:8" ht="16.5" thickTop="1" thickBot="1" x14ac:dyDescent="0.3">
      <c r="A46" s="30"/>
      <c r="B46" s="23"/>
      <c r="C46" s="24"/>
      <c r="D46" s="5"/>
      <c r="E46" s="4"/>
      <c r="F46" s="5"/>
      <c r="G46" s="6">
        <f>SUM(G43:G45)</f>
        <v>1600</v>
      </c>
      <c r="H46" s="6">
        <f>SUM(H43:H45)</f>
        <v>1600</v>
      </c>
    </row>
    <row r="47" spans="1:8" ht="15.75" thickTop="1" x14ac:dyDescent="0.25"/>
    <row r="48" spans="1:8" ht="31.5" x14ac:dyDescent="0.25">
      <c r="A48" s="63" t="s">
        <v>37</v>
      </c>
      <c r="B48" s="64"/>
      <c r="C48" s="64"/>
      <c r="D48" s="64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2" t="s">
        <v>90</v>
      </c>
      <c r="D50" s="2" t="s">
        <v>48</v>
      </c>
    </row>
    <row r="51" spans="1:4" ht="18.75" x14ac:dyDescent="0.25">
      <c r="A51" s="49" t="s">
        <v>0</v>
      </c>
      <c r="B51" s="49"/>
      <c r="C51" s="7">
        <f>+C9</f>
        <v>9000</v>
      </c>
      <c r="D51" s="7">
        <f>+D9</f>
        <v>9000</v>
      </c>
    </row>
    <row r="52" spans="1:4" ht="18.75" x14ac:dyDescent="0.25">
      <c r="A52" s="49" t="s">
        <v>3</v>
      </c>
      <c r="B52" s="49"/>
      <c r="C52" s="7">
        <f>+G17</f>
        <v>6120</v>
      </c>
      <c r="D52" s="7">
        <f>+H17</f>
        <v>6490</v>
      </c>
    </row>
    <row r="53" spans="1:4" ht="18.75" x14ac:dyDescent="0.25">
      <c r="A53" s="49" t="s">
        <v>8</v>
      </c>
      <c r="B53" s="49"/>
      <c r="C53" s="7">
        <f>+G37</f>
        <v>29518</v>
      </c>
      <c r="D53" s="7">
        <f>+H37</f>
        <v>29518</v>
      </c>
    </row>
    <row r="54" spans="1:4" ht="18.75" x14ac:dyDescent="0.25">
      <c r="A54" s="49" t="s">
        <v>14</v>
      </c>
      <c r="B54" s="49"/>
      <c r="C54" s="7">
        <f>+G46</f>
        <v>1600</v>
      </c>
      <c r="D54" s="7">
        <f>+H46</f>
        <v>1600</v>
      </c>
    </row>
    <row r="55" spans="1:4" ht="18.75" x14ac:dyDescent="0.25">
      <c r="A55" s="67" t="s">
        <v>36</v>
      </c>
      <c r="B55" s="33" t="s">
        <v>23</v>
      </c>
      <c r="C55" s="7">
        <f>F$199</f>
        <v>0</v>
      </c>
      <c r="D55" s="7">
        <f>G$199</f>
        <v>0</v>
      </c>
    </row>
    <row r="56" spans="1:4" ht="18.75" x14ac:dyDescent="0.25">
      <c r="A56" s="68"/>
      <c r="B56" s="33" t="s">
        <v>24</v>
      </c>
      <c r="C56" s="7">
        <f>F$211 + $E$223</f>
        <v>0</v>
      </c>
      <c r="D56" s="7">
        <f>G$211 + $E$223</f>
        <v>0</v>
      </c>
    </row>
    <row r="57" spans="1:4" ht="18.75" x14ac:dyDescent="0.25">
      <c r="A57" s="69"/>
      <c r="B57" s="33" t="s">
        <v>30</v>
      </c>
      <c r="C57" s="7">
        <f>E$235</f>
        <v>0</v>
      </c>
      <c r="D57" s="7">
        <f>F$235</f>
        <v>0</v>
      </c>
    </row>
    <row r="58" spans="1:4" ht="18.75" x14ac:dyDescent="0.25">
      <c r="A58" s="49" t="s">
        <v>31</v>
      </c>
      <c r="B58" s="49"/>
      <c r="C58" s="7">
        <f>D$246</f>
        <v>0</v>
      </c>
      <c r="D58" s="7">
        <f>E$246</f>
        <v>0</v>
      </c>
    </row>
    <row r="59" spans="1:4" ht="18.75" x14ac:dyDescent="0.25">
      <c r="A59" s="49" t="s">
        <v>35</v>
      </c>
      <c r="B59" s="49"/>
      <c r="C59" s="7">
        <f>D$256</f>
        <v>0</v>
      </c>
      <c r="D59" s="7">
        <f>E$256</f>
        <v>0</v>
      </c>
    </row>
    <row r="60" spans="1:4" ht="18.75" x14ac:dyDescent="0.25">
      <c r="A60" s="49" t="s">
        <v>87</v>
      </c>
      <c r="B60" s="49"/>
      <c r="C60" s="7" t="str">
        <f>+D42</f>
        <v>Grant per Local Participant</v>
      </c>
      <c r="D60" s="7"/>
    </row>
    <row r="61" spans="1:4" ht="28.5" x14ac:dyDescent="0.25">
      <c r="A61" s="74" t="s">
        <v>2</v>
      </c>
      <c r="B61" s="74"/>
      <c r="C61" s="9">
        <f>SUM(C51:C60)</f>
        <v>46238</v>
      </c>
      <c r="D61" s="9">
        <f>SUM(D51:D60)</f>
        <v>46608</v>
      </c>
    </row>
  </sheetData>
  <mergeCells count="22">
    <mergeCell ref="A39:H39"/>
    <mergeCell ref="A1:H1"/>
    <mergeCell ref="A2:H2"/>
    <mergeCell ref="A6:D6"/>
    <mergeCell ref="A8:B8"/>
    <mergeCell ref="A9:B9"/>
    <mergeCell ref="A11:H11"/>
    <mergeCell ref="A14:B14"/>
    <mergeCell ref="A15:B15"/>
    <mergeCell ref="A16:B16"/>
    <mergeCell ref="A17:B17"/>
    <mergeCell ref="A19:H19"/>
    <mergeCell ref="A58:B58"/>
    <mergeCell ref="A59:B59"/>
    <mergeCell ref="A60:B60"/>
    <mergeCell ref="A61:B61"/>
    <mergeCell ref="A48:D48"/>
    <mergeCell ref="A51:B51"/>
    <mergeCell ref="A52:B52"/>
    <mergeCell ref="A53:B53"/>
    <mergeCell ref="A54:B54"/>
    <mergeCell ref="A55:A57"/>
  </mergeCells>
  <dataValidations count="1">
    <dataValidation type="list" allowBlank="1" showInputMessage="1" showErrorMessage="1" sqref="D23:D36">
      <formula1>STAFF_CATEGORIES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5" workbookViewId="0">
      <selection activeCell="D51" sqref="D51"/>
    </sheetView>
  </sheetViews>
  <sheetFormatPr defaultRowHeight="15" x14ac:dyDescent="0.25"/>
  <cols>
    <col min="1" max="1" width="24.42578125" customWidth="1"/>
    <col min="2" max="2" width="23.5703125" customWidth="1"/>
    <col min="3" max="3" width="22.140625" customWidth="1"/>
    <col min="4" max="4" width="23.42578125" customWidth="1"/>
    <col min="5" max="5" width="17.140625" customWidth="1"/>
    <col min="6" max="6" width="21.28515625" customWidth="1"/>
    <col min="7" max="7" width="15.28515625" customWidth="1"/>
    <col min="8" max="8" width="16.7109375" customWidth="1"/>
  </cols>
  <sheetData>
    <row r="1" spans="1:8" ht="28.5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3.25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3.25" x14ac:dyDescent="0.25">
      <c r="A3" s="29" t="s">
        <v>79</v>
      </c>
      <c r="B3" s="28" t="s">
        <v>80</v>
      </c>
      <c r="C3" s="28"/>
      <c r="D3" s="45"/>
      <c r="E3" s="45"/>
      <c r="F3" s="45"/>
      <c r="G3" s="45"/>
      <c r="H3" s="45"/>
    </row>
    <row r="4" spans="1:8" ht="23.25" x14ac:dyDescent="0.25">
      <c r="A4" s="29" t="s">
        <v>81</v>
      </c>
      <c r="B4" s="29" t="s">
        <v>82</v>
      </c>
      <c r="C4" s="45"/>
      <c r="D4" s="45"/>
      <c r="E4" s="45"/>
      <c r="F4" s="45"/>
      <c r="G4" s="45"/>
      <c r="H4" s="45"/>
    </row>
    <row r="5" spans="1:8" ht="23.25" x14ac:dyDescent="0.25">
      <c r="A5" s="45"/>
      <c r="B5" s="45"/>
      <c r="C5" s="45"/>
      <c r="D5" s="45"/>
      <c r="E5" s="45"/>
      <c r="F5" s="45"/>
      <c r="G5" s="45"/>
      <c r="H5" s="45"/>
    </row>
    <row r="6" spans="1:8" ht="21" x14ac:dyDescent="0.25">
      <c r="A6" s="57" t="s">
        <v>0</v>
      </c>
      <c r="B6" s="58"/>
      <c r="C6" s="58"/>
      <c r="D6" s="58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ht="33.75" customHeight="1" x14ac:dyDescent="0.25">
      <c r="A9" s="55" t="s">
        <v>53</v>
      </c>
      <c r="B9" s="56"/>
      <c r="C9" s="5">
        <v>9000</v>
      </c>
      <c r="D9" s="5">
        <v>9000</v>
      </c>
      <c r="E9" s="1"/>
      <c r="F9" s="1"/>
      <c r="G9" s="1"/>
      <c r="H9" s="1"/>
    </row>
    <row r="11" spans="1:8" ht="21" x14ac:dyDescent="0.25">
      <c r="A11" s="57" t="s">
        <v>3</v>
      </c>
      <c r="B11" s="58"/>
      <c r="C11" s="58"/>
      <c r="D11" s="58"/>
      <c r="E11" s="58"/>
      <c r="F11" s="58"/>
      <c r="G11" s="58"/>
      <c r="H11" s="58"/>
    </row>
    <row r="12" spans="1:8" x14ac:dyDescent="0.25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ht="15.75" thickBot="1" x14ac:dyDescent="0.3">
      <c r="A14" s="59" t="s">
        <v>89</v>
      </c>
      <c r="B14" s="60"/>
      <c r="C14" s="2" t="s">
        <v>4</v>
      </c>
      <c r="D14" s="2" t="s">
        <v>5</v>
      </c>
      <c r="E14" s="2" t="s">
        <v>6</v>
      </c>
      <c r="F14" s="2" t="s">
        <v>7</v>
      </c>
      <c r="G14" s="2" t="s">
        <v>48</v>
      </c>
      <c r="H14" s="2" t="s">
        <v>48</v>
      </c>
    </row>
    <row r="15" spans="1:8" ht="33.75" customHeight="1" thickTop="1" thickBot="1" x14ac:dyDescent="0.3">
      <c r="A15" s="53" t="s">
        <v>53</v>
      </c>
      <c r="B15" s="54"/>
      <c r="C15" s="4">
        <v>6</v>
      </c>
      <c r="D15" s="4">
        <v>12</v>
      </c>
      <c r="E15" s="4" t="s">
        <v>71</v>
      </c>
      <c r="F15" s="4">
        <v>575</v>
      </c>
      <c r="G15" s="6">
        <v>6900</v>
      </c>
      <c r="H15" s="6">
        <v>6900</v>
      </c>
    </row>
    <row r="16" spans="1:8" ht="15.75" thickTop="1" x14ac:dyDescent="0.25"/>
    <row r="17" spans="1:8" ht="21" x14ac:dyDescent="0.25">
      <c r="A17" s="57" t="s">
        <v>8</v>
      </c>
      <c r="B17" s="58"/>
      <c r="C17" s="58"/>
      <c r="D17" s="58"/>
      <c r="E17" s="58"/>
      <c r="F17" s="58"/>
      <c r="G17" s="58"/>
      <c r="H17" s="58"/>
    </row>
    <row r="18" spans="1:8" x14ac:dyDescent="0.25">
      <c r="A18" s="1" t="s">
        <v>40</v>
      </c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ht="15.75" thickBot="1" x14ac:dyDescent="0.3">
      <c r="A20" s="2" t="s">
        <v>9</v>
      </c>
      <c r="B20" s="2" t="s">
        <v>1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48</v>
      </c>
      <c r="H20" s="2" t="s">
        <v>48</v>
      </c>
    </row>
    <row r="21" spans="1:8" ht="78" customHeight="1" thickTop="1" thickBot="1" x14ac:dyDescent="0.3">
      <c r="A21" s="30" t="s">
        <v>58</v>
      </c>
      <c r="B21" s="23" t="s">
        <v>53</v>
      </c>
      <c r="C21" s="24" t="s">
        <v>60</v>
      </c>
      <c r="D21" s="4" t="s">
        <v>64</v>
      </c>
      <c r="E21" s="4">
        <v>2</v>
      </c>
      <c r="F21" s="5">
        <v>131</v>
      </c>
      <c r="G21" s="6">
        <v>262</v>
      </c>
      <c r="H21" s="5">
        <v>262</v>
      </c>
    </row>
    <row r="22" spans="1:8" ht="72.75" customHeight="1" thickTop="1" thickBot="1" x14ac:dyDescent="0.3">
      <c r="A22" s="30" t="s">
        <v>58</v>
      </c>
      <c r="B22" s="23" t="s">
        <v>53</v>
      </c>
      <c r="C22" s="24" t="s">
        <v>60</v>
      </c>
      <c r="D22" s="4" t="s">
        <v>66</v>
      </c>
      <c r="E22" s="4">
        <v>28</v>
      </c>
      <c r="F22" s="5">
        <v>214</v>
      </c>
      <c r="G22" s="6">
        <v>5992</v>
      </c>
      <c r="H22" s="5">
        <v>5992</v>
      </c>
    </row>
    <row r="23" spans="1:8" ht="46.5" thickTop="1" thickBot="1" x14ac:dyDescent="0.3">
      <c r="A23" s="30" t="s">
        <v>73</v>
      </c>
      <c r="B23" s="23" t="s">
        <v>53</v>
      </c>
      <c r="C23" s="24" t="s">
        <v>60</v>
      </c>
      <c r="D23" s="4" t="s">
        <v>65</v>
      </c>
      <c r="E23" s="4">
        <v>2</v>
      </c>
      <c r="F23" s="5">
        <v>280</v>
      </c>
      <c r="G23" s="6">
        <v>560</v>
      </c>
      <c r="H23" s="5">
        <v>560</v>
      </c>
    </row>
    <row r="24" spans="1:8" ht="46.5" thickTop="1" thickBot="1" x14ac:dyDescent="0.3">
      <c r="A24" s="30" t="s">
        <v>73</v>
      </c>
      <c r="B24" s="23" t="s">
        <v>53</v>
      </c>
      <c r="C24" s="24" t="s">
        <v>60</v>
      </c>
      <c r="D24" s="4" t="s">
        <v>66</v>
      </c>
      <c r="E24" s="4">
        <v>20</v>
      </c>
      <c r="F24" s="5">
        <v>214</v>
      </c>
      <c r="G24" s="6">
        <v>4280</v>
      </c>
      <c r="H24" s="5">
        <v>4280</v>
      </c>
    </row>
    <row r="25" spans="1:8" ht="46.5" thickTop="1" thickBot="1" x14ac:dyDescent="0.3">
      <c r="A25" s="30" t="s">
        <v>73</v>
      </c>
      <c r="B25" s="23" t="s">
        <v>53</v>
      </c>
      <c r="C25" s="24" t="s">
        <v>60</v>
      </c>
      <c r="D25" s="4" t="s">
        <v>74</v>
      </c>
      <c r="E25" s="4">
        <v>5</v>
      </c>
      <c r="F25" s="5">
        <v>162</v>
      </c>
      <c r="G25" s="6">
        <v>810</v>
      </c>
      <c r="H25" s="5">
        <v>810</v>
      </c>
    </row>
    <row r="26" spans="1:8" ht="46.5" thickTop="1" thickBot="1" x14ac:dyDescent="0.3">
      <c r="A26" s="30" t="s">
        <v>75</v>
      </c>
      <c r="B26" s="23" t="s">
        <v>53</v>
      </c>
      <c r="C26" s="24" t="s">
        <v>60</v>
      </c>
      <c r="D26" s="4" t="s">
        <v>64</v>
      </c>
      <c r="E26" s="4">
        <v>1</v>
      </c>
      <c r="F26" s="5">
        <v>131</v>
      </c>
      <c r="G26" s="6">
        <v>131</v>
      </c>
      <c r="H26" s="5">
        <v>131</v>
      </c>
    </row>
    <row r="27" spans="1:8" ht="46.5" thickTop="1" thickBot="1" x14ac:dyDescent="0.3">
      <c r="A27" s="30" t="s">
        <v>75</v>
      </c>
      <c r="B27" s="23" t="s">
        <v>53</v>
      </c>
      <c r="C27" s="24" t="s">
        <v>60</v>
      </c>
      <c r="D27" s="4" t="s">
        <v>65</v>
      </c>
      <c r="E27" s="4">
        <v>1</v>
      </c>
      <c r="F27" s="5">
        <v>280</v>
      </c>
      <c r="G27" s="6">
        <v>280</v>
      </c>
      <c r="H27" s="5">
        <v>280</v>
      </c>
    </row>
    <row r="28" spans="1:8" ht="46.5" thickTop="1" thickBot="1" x14ac:dyDescent="0.3">
      <c r="A28" s="4" t="s">
        <v>75</v>
      </c>
      <c r="B28" s="23" t="s">
        <v>53</v>
      </c>
      <c r="C28" s="24" t="s">
        <v>60</v>
      </c>
      <c r="D28" s="4" t="s">
        <v>66</v>
      </c>
      <c r="E28" s="4">
        <v>5</v>
      </c>
      <c r="F28" s="5">
        <v>214</v>
      </c>
      <c r="G28" s="6">
        <v>1070</v>
      </c>
      <c r="H28" s="5">
        <v>1070</v>
      </c>
    </row>
    <row r="29" spans="1:8" ht="91.5" thickTop="1" thickBot="1" x14ac:dyDescent="0.3">
      <c r="A29" s="4" t="s">
        <v>75</v>
      </c>
      <c r="B29" s="23" t="s">
        <v>53</v>
      </c>
      <c r="C29" s="24" t="s">
        <v>60</v>
      </c>
      <c r="D29" s="4" t="s">
        <v>74</v>
      </c>
      <c r="E29" s="4">
        <v>1</v>
      </c>
      <c r="F29" s="5">
        <v>162</v>
      </c>
      <c r="G29" s="6">
        <v>162</v>
      </c>
      <c r="H29" s="5">
        <v>162</v>
      </c>
    </row>
    <row r="30" spans="1:8" ht="91.5" thickTop="1" thickBot="1" x14ac:dyDescent="0.3">
      <c r="A30" s="4" t="s">
        <v>76</v>
      </c>
      <c r="B30" s="23" t="s">
        <v>53</v>
      </c>
      <c r="C30" s="24" t="s">
        <v>60</v>
      </c>
      <c r="D30" s="4" t="s">
        <v>64</v>
      </c>
      <c r="E30" s="4">
        <v>2</v>
      </c>
      <c r="F30" s="5">
        <v>131</v>
      </c>
      <c r="G30" s="6">
        <v>262</v>
      </c>
      <c r="H30" s="5">
        <v>262</v>
      </c>
    </row>
    <row r="31" spans="1:8" ht="91.5" thickTop="1" thickBot="1" x14ac:dyDescent="0.3">
      <c r="A31" s="4" t="s">
        <v>76</v>
      </c>
      <c r="B31" s="23" t="s">
        <v>53</v>
      </c>
      <c r="C31" s="24" t="s">
        <v>60</v>
      </c>
      <c r="D31" s="4" t="s">
        <v>65</v>
      </c>
      <c r="E31" s="4">
        <v>2</v>
      </c>
      <c r="F31" s="5">
        <v>280</v>
      </c>
      <c r="G31" s="6">
        <v>560</v>
      </c>
      <c r="H31" s="5">
        <v>560</v>
      </c>
    </row>
    <row r="32" spans="1:8" ht="91.5" thickTop="1" thickBot="1" x14ac:dyDescent="0.3">
      <c r="A32" s="4" t="s">
        <v>76</v>
      </c>
      <c r="B32" s="23" t="s">
        <v>53</v>
      </c>
      <c r="C32" s="24" t="s">
        <v>60</v>
      </c>
      <c r="D32" s="4" t="s">
        <v>66</v>
      </c>
      <c r="E32" s="4">
        <v>6</v>
      </c>
      <c r="F32" s="5">
        <v>214</v>
      </c>
      <c r="G32" s="6">
        <v>1284</v>
      </c>
      <c r="H32" s="27">
        <v>1284</v>
      </c>
    </row>
    <row r="33" spans="1:8" ht="15.75" thickTop="1" x14ac:dyDescent="0.25">
      <c r="A33" s="1"/>
      <c r="B33" s="1"/>
      <c r="C33" s="1"/>
      <c r="D33" s="1"/>
      <c r="E33" s="1"/>
      <c r="F33" s="1"/>
      <c r="G33" s="26">
        <f>SUM(G21:G32)</f>
        <v>15653</v>
      </c>
      <c r="H33" s="26">
        <f>SUM(H21:H32)</f>
        <v>15653</v>
      </c>
    </row>
    <row r="35" spans="1:8" ht="21" x14ac:dyDescent="0.25">
      <c r="A35" s="57" t="s">
        <v>14</v>
      </c>
      <c r="B35" s="58"/>
      <c r="C35" s="58"/>
      <c r="D35" s="58"/>
      <c r="E35" s="58"/>
      <c r="F35" s="58"/>
      <c r="G35" s="58"/>
      <c r="H35" s="58"/>
    </row>
    <row r="36" spans="1:8" x14ac:dyDescent="0.25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thickBot="1" x14ac:dyDescent="0.3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46.5" thickTop="1" thickBot="1" x14ac:dyDescent="0.3">
      <c r="A39" s="4" t="s">
        <v>67</v>
      </c>
      <c r="B39" s="23" t="s">
        <v>53</v>
      </c>
      <c r="C39" s="24">
        <v>0</v>
      </c>
      <c r="D39" s="5">
        <v>0</v>
      </c>
      <c r="E39" s="4">
        <v>1</v>
      </c>
      <c r="F39" s="5">
        <v>200</v>
      </c>
      <c r="G39" s="6">
        <v>200</v>
      </c>
      <c r="H39" s="5">
        <v>200</v>
      </c>
    </row>
    <row r="40" spans="1:8" ht="46.5" thickTop="1" thickBot="1" x14ac:dyDescent="0.3">
      <c r="A40" s="4" t="s">
        <v>77</v>
      </c>
      <c r="B40" s="23" t="s">
        <v>53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46.5" thickTop="1" thickBot="1" x14ac:dyDescent="0.3">
      <c r="A41" s="4" t="s">
        <v>78</v>
      </c>
      <c r="B41" s="23" t="s">
        <v>53</v>
      </c>
      <c r="C41" s="24">
        <v>2</v>
      </c>
      <c r="D41" s="5">
        <v>100</v>
      </c>
      <c r="E41" s="4"/>
      <c r="F41" s="5">
        <v>0</v>
      </c>
      <c r="G41" s="6">
        <v>200</v>
      </c>
      <c r="H41" s="5">
        <v>200</v>
      </c>
    </row>
    <row r="42" spans="1:8" ht="15.75" thickTop="1" x14ac:dyDescent="0.25">
      <c r="G42" s="46">
        <f>SUM(G39:G41)</f>
        <v>800</v>
      </c>
      <c r="H42" s="46">
        <f>SUM(H39:H41)</f>
        <v>800</v>
      </c>
    </row>
    <row r="44" spans="1:8" ht="31.5" x14ac:dyDescent="0.25">
      <c r="A44" s="63" t="s">
        <v>37</v>
      </c>
      <c r="B44" s="64"/>
      <c r="C44" s="64"/>
      <c r="D44" s="64"/>
    </row>
    <row r="45" spans="1:8" x14ac:dyDescent="0.25">
      <c r="A45" s="1"/>
      <c r="B45" s="1"/>
      <c r="C45" s="1"/>
      <c r="D45" s="1"/>
    </row>
    <row r="46" spans="1:8" x14ac:dyDescent="0.25">
      <c r="A46" s="1"/>
      <c r="B46" s="1"/>
      <c r="C46" s="2" t="s">
        <v>90</v>
      </c>
      <c r="D46" s="2" t="s">
        <v>48</v>
      </c>
    </row>
    <row r="47" spans="1:8" ht="18.75" x14ac:dyDescent="0.25">
      <c r="A47" s="49" t="s">
        <v>0</v>
      </c>
      <c r="B47" s="49"/>
      <c r="C47" s="7">
        <f>+C9</f>
        <v>9000</v>
      </c>
      <c r="D47" s="7">
        <f>+D9</f>
        <v>9000</v>
      </c>
    </row>
    <row r="48" spans="1:8" ht="18.75" x14ac:dyDescent="0.25">
      <c r="A48" s="49" t="s">
        <v>3</v>
      </c>
      <c r="B48" s="49"/>
      <c r="C48" s="7">
        <f>+G15</f>
        <v>6900</v>
      </c>
      <c r="D48" s="7">
        <f>+H15</f>
        <v>6900</v>
      </c>
    </row>
    <row r="49" spans="1:4" ht="18.75" x14ac:dyDescent="0.25">
      <c r="A49" s="49" t="s">
        <v>8</v>
      </c>
      <c r="B49" s="49"/>
      <c r="C49" s="7">
        <f>+G33</f>
        <v>15653</v>
      </c>
      <c r="D49" s="7">
        <f>+H33</f>
        <v>15653</v>
      </c>
    </row>
    <row r="50" spans="1:4" ht="18.75" x14ac:dyDescent="0.25">
      <c r="A50" s="49" t="s">
        <v>14</v>
      </c>
      <c r="B50" s="49"/>
      <c r="C50" s="7">
        <f>+G42</f>
        <v>800</v>
      </c>
      <c r="D50" s="7">
        <f>+H42</f>
        <v>800</v>
      </c>
    </row>
    <row r="51" spans="1:4" ht="18.75" x14ac:dyDescent="0.25">
      <c r="A51" s="67" t="s">
        <v>36</v>
      </c>
      <c r="B51" s="44" t="s">
        <v>23</v>
      </c>
      <c r="C51" s="7">
        <f>F$199</f>
        <v>0</v>
      </c>
      <c r="D51" s="7">
        <f>G$199</f>
        <v>0</v>
      </c>
    </row>
    <row r="52" spans="1:4" ht="18.75" x14ac:dyDescent="0.25">
      <c r="A52" s="68"/>
      <c r="B52" s="44" t="s">
        <v>24</v>
      </c>
      <c r="C52" s="7">
        <f>F$211 + $E$223</f>
        <v>0</v>
      </c>
      <c r="D52" s="7">
        <f>G$211 + $E$223</f>
        <v>0</v>
      </c>
    </row>
    <row r="53" spans="1:4" ht="18.75" x14ac:dyDescent="0.25">
      <c r="A53" s="69"/>
      <c r="B53" s="44" t="s">
        <v>30</v>
      </c>
      <c r="C53" s="7">
        <f>E$235</f>
        <v>0</v>
      </c>
      <c r="D53" s="7">
        <f>F$235</f>
        <v>0</v>
      </c>
    </row>
    <row r="54" spans="1:4" ht="18.75" x14ac:dyDescent="0.25">
      <c r="A54" s="49" t="s">
        <v>31</v>
      </c>
      <c r="B54" s="49"/>
      <c r="C54" s="7">
        <f>D$246</f>
        <v>0</v>
      </c>
      <c r="D54" s="7">
        <f>E$246</f>
        <v>0</v>
      </c>
    </row>
    <row r="55" spans="1:4" ht="18.75" x14ac:dyDescent="0.25">
      <c r="A55" s="49" t="s">
        <v>35</v>
      </c>
      <c r="B55" s="49"/>
      <c r="C55" s="7">
        <f>D$256</f>
        <v>0</v>
      </c>
      <c r="D55" s="7">
        <f>E$256</f>
        <v>0</v>
      </c>
    </row>
    <row r="56" spans="1:4" ht="18.75" x14ac:dyDescent="0.25">
      <c r="A56" s="49" t="s">
        <v>87</v>
      </c>
      <c r="B56" s="49"/>
      <c r="C56" s="7"/>
      <c r="D56" s="7"/>
    </row>
    <row r="57" spans="1:4" ht="28.5" x14ac:dyDescent="0.25">
      <c r="A57" s="74" t="s">
        <v>2</v>
      </c>
      <c r="B57" s="74"/>
      <c r="C57" s="9">
        <f>SUM(C47:C56)</f>
        <v>32353</v>
      </c>
      <c r="D57" s="9">
        <f>SUM(D47:D56)</f>
        <v>32353</v>
      </c>
    </row>
  </sheetData>
  <mergeCells count="20">
    <mergeCell ref="A47:B47"/>
    <mergeCell ref="A1:H1"/>
    <mergeCell ref="A2:H2"/>
    <mergeCell ref="A6:D6"/>
    <mergeCell ref="A8:B8"/>
    <mergeCell ref="A9:B9"/>
    <mergeCell ref="A11:H11"/>
    <mergeCell ref="A14:B14"/>
    <mergeCell ref="A15:B15"/>
    <mergeCell ref="A17:H17"/>
    <mergeCell ref="A35:H35"/>
    <mergeCell ref="A44:D44"/>
    <mergeCell ref="A56:B56"/>
    <mergeCell ref="A57:B57"/>
    <mergeCell ref="A48:B48"/>
    <mergeCell ref="A49:B49"/>
    <mergeCell ref="A50:B50"/>
    <mergeCell ref="A51:A53"/>
    <mergeCell ref="A54:B54"/>
    <mergeCell ref="A55:B55"/>
  </mergeCells>
  <dataValidations count="1">
    <dataValidation type="list" allowBlank="1" showInputMessage="1" showErrorMessage="1" sqref="D21:D32">
      <formula1>STAFF_CATEGORIES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0" workbookViewId="0">
      <selection activeCell="C56" sqref="C56"/>
    </sheetView>
  </sheetViews>
  <sheetFormatPr defaultRowHeight="15" x14ac:dyDescent="0.25"/>
  <cols>
    <col min="1" max="1" width="23" customWidth="1"/>
    <col min="2" max="2" width="25.85546875" customWidth="1"/>
    <col min="3" max="3" width="23.140625" customWidth="1"/>
    <col min="4" max="4" width="25.42578125" customWidth="1"/>
    <col min="5" max="5" width="19" customWidth="1"/>
    <col min="6" max="6" width="21.28515625" customWidth="1"/>
    <col min="7" max="7" width="19.5703125" customWidth="1"/>
    <col min="8" max="8" width="17.7109375" customWidth="1"/>
  </cols>
  <sheetData>
    <row r="1" spans="1:8" ht="28.5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8" ht="23.25" x14ac:dyDescent="0.25">
      <c r="A2" s="50" t="s">
        <v>50</v>
      </c>
      <c r="B2" s="51"/>
      <c r="C2" s="51"/>
      <c r="D2" s="51"/>
      <c r="E2" s="51"/>
      <c r="F2" s="51"/>
      <c r="G2" s="51"/>
      <c r="H2" s="51"/>
    </row>
    <row r="3" spans="1:8" ht="23.25" x14ac:dyDescent="0.25">
      <c r="A3" s="29" t="s">
        <v>79</v>
      </c>
      <c r="B3" s="28" t="s">
        <v>80</v>
      </c>
      <c r="C3" s="28"/>
      <c r="D3" s="45"/>
      <c r="E3" s="45"/>
      <c r="F3" s="45"/>
      <c r="G3" s="45"/>
      <c r="H3" s="45"/>
    </row>
    <row r="4" spans="1:8" ht="23.25" x14ac:dyDescent="0.25">
      <c r="A4" s="29" t="s">
        <v>81</v>
      </c>
      <c r="B4" s="29" t="s">
        <v>82</v>
      </c>
      <c r="C4" s="45"/>
      <c r="D4" s="45"/>
      <c r="E4" s="45"/>
      <c r="F4" s="45"/>
      <c r="G4" s="45"/>
      <c r="H4" s="45"/>
    </row>
    <row r="5" spans="1:8" ht="23.25" x14ac:dyDescent="0.25">
      <c r="A5" s="45"/>
      <c r="B5" s="45"/>
      <c r="C5" s="45"/>
      <c r="D5" s="45"/>
      <c r="E5" s="45"/>
      <c r="F5" s="45"/>
      <c r="G5" s="45"/>
      <c r="H5" s="45"/>
    </row>
    <row r="6" spans="1:8" ht="21" x14ac:dyDescent="0.25">
      <c r="A6" s="57" t="s">
        <v>0</v>
      </c>
      <c r="B6" s="58"/>
      <c r="C6" s="58"/>
      <c r="D6" s="58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9" t="s">
        <v>1</v>
      </c>
      <c r="B8" s="60"/>
      <c r="C8" s="2" t="s">
        <v>91</v>
      </c>
      <c r="D8" s="2" t="s">
        <v>48</v>
      </c>
      <c r="E8" s="1"/>
      <c r="F8" s="1"/>
      <c r="G8" s="1"/>
      <c r="H8" s="1"/>
    </row>
    <row r="9" spans="1:8" ht="39" customHeight="1" x14ac:dyDescent="0.25">
      <c r="A9" s="55" t="s">
        <v>51</v>
      </c>
      <c r="B9" s="56"/>
      <c r="C9" s="5">
        <v>9000</v>
      </c>
      <c r="D9" s="5">
        <v>9000</v>
      </c>
      <c r="E9" s="1"/>
      <c r="F9" s="1"/>
      <c r="G9" s="1"/>
      <c r="H9" s="1"/>
    </row>
    <row r="11" spans="1:8" ht="21" x14ac:dyDescent="0.25">
      <c r="A11" s="57" t="s">
        <v>3</v>
      </c>
      <c r="B11" s="58"/>
      <c r="C11" s="58"/>
      <c r="D11" s="58"/>
      <c r="E11" s="58"/>
      <c r="F11" s="58"/>
      <c r="G11" s="58"/>
      <c r="H11" s="58"/>
    </row>
    <row r="12" spans="1:8" x14ac:dyDescent="0.25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ht="30.75" thickBot="1" x14ac:dyDescent="0.3">
      <c r="A14" s="59" t="s">
        <v>89</v>
      </c>
      <c r="B14" s="60"/>
      <c r="C14" s="2" t="s">
        <v>4</v>
      </c>
      <c r="D14" s="48" t="s">
        <v>5</v>
      </c>
      <c r="E14" s="2" t="s">
        <v>6</v>
      </c>
      <c r="F14" s="2" t="s">
        <v>7</v>
      </c>
      <c r="G14" s="2" t="s">
        <v>91</v>
      </c>
      <c r="H14" s="2" t="s">
        <v>48</v>
      </c>
    </row>
    <row r="15" spans="1:8" ht="30.75" customHeight="1" thickTop="1" thickBot="1" x14ac:dyDescent="0.3">
      <c r="A15" s="53" t="s">
        <v>51</v>
      </c>
      <c r="B15" s="54"/>
      <c r="C15" s="4">
        <v>6</v>
      </c>
      <c r="D15" s="4">
        <v>12</v>
      </c>
      <c r="E15" s="4" t="s">
        <v>71</v>
      </c>
      <c r="F15" s="4">
        <v>575</v>
      </c>
      <c r="G15" s="6">
        <v>6900</v>
      </c>
      <c r="H15" s="5">
        <v>7270</v>
      </c>
    </row>
    <row r="16" spans="1:8" ht="15.75" thickTop="1" x14ac:dyDescent="0.25">
      <c r="A16" s="1"/>
      <c r="B16" s="1"/>
      <c r="C16" s="1"/>
      <c r="D16" s="1"/>
      <c r="E16" s="1"/>
      <c r="F16" s="1"/>
      <c r="G16" s="1"/>
      <c r="H16" s="1"/>
    </row>
    <row r="17" spans="1:8" ht="21" x14ac:dyDescent="0.25">
      <c r="A17" s="57" t="s">
        <v>8</v>
      </c>
      <c r="B17" s="58"/>
      <c r="C17" s="58"/>
      <c r="D17" s="58"/>
      <c r="E17" s="58"/>
      <c r="F17" s="58"/>
      <c r="G17" s="58"/>
      <c r="H17" s="58"/>
    </row>
    <row r="18" spans="1:8" x14ac:dyDescent="0.25">
      <c r="A18" s="1" t="s">
        <v>40</v>
      </c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ht="15.75" thickBot="1" x14ac:dyDescent="0.3">
      <c r="A20" s="2" t="s">
        <v>9</v>
      </c>
      <c r="B20" s="2" t="s">
        <v>1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91</v>
      </c>
      <c r="H20" s="2" t="s">
        <v>48</v>
      </c>
    </row>
    <row r="21" spans="1:8" ht="87" customHeight="1" thickTop="1" thickBot="1" x14ac:dyDescent="0.3">
      <c r="A21" s="4" t="s">
        <v>58</v>
      </c>
      <c r="B21" s="23" t="s">
        <v>51</v>
      </c>
      <c r="C21" s="24" t="s">
        <v>60</v>
      </c>
      <c r="D21" s="4" t="s">
        <v>64</v>
      </c>
      <c r="E21" s="4">
        <v>2</v>
      </c>
      <c r="F21" s="5">
        <v>131</v>
      </c>
      <c r="G21" s="6">
        <v>262</v>
      </c>
      <c r="H21" s="5">
        <v>262</v>
      </c>
    </row>
    <row r="22" spans="1:8" ht="77.25" customHeight="1" thickTop="1" thickBot="1" x14ac:dyDescent="0.3">
      <c r="A22" s="4" t="s">
        <v>58</v>
      </c>
      <c r="B22" s="23" t="s">
        <v>51</v>
      </c>
      <c r="C22" s="24" t="s">
        <v>60</v>
      </c>
      <c r="D22" s="4" t="s">
        <v>66</v>
      </c>
      <c r="E22" s="4">
        <v>28</v>
      </c>
      <c r="F22" s="5">
        <v>214</v>
      </c>
      <c r="G22" s="6">
        <v>5992</v>
      </c>
      <c r="H22" s="5">
        <v>5992</v>
      </c>
    </row>
    <row r="23" spans="1:8" ht="79.5" customHeight="1" thickTop="1" thickBot="1" x14ac:dyDescent="0.3">
      <c r="A23" s="4" t="s">
        <v>73</v>
      </c>
      <c r="B23" s="23" t="s">
        <v>51</v>
      </c>
      <c r="C23" s="24" t="s">
        <v>60</v>
      </c>
      <c r="D23" s="4" t="s">
        <v>65</v>
      </c>
      <c r="E23" s="4">
        <v>2</v>
      </c>
      <c r="F23" s="5">
        <v>280</v>
      </c>
      <c r="G23" s="6">
        <v>560</v>
      </c>
      <c r="H23" s="5">
        <v>560</v>
      </c>
    </row>
    <row r="24" spans="1:8" ht="87.75" customHeight="1" thickTop="1" thickBot="1" x14ac:dyDescent="0.3">
      <c r="A24" s="4" t="s">
        <v>73</v>
      </c>
      <c r="B24" s="23" t="s">
        <v>51</v>
      </c>
      <c r="C24" s="24" t="s">
        <v>60</v>
      </c>
      <c r="D24" s="4" t="s">
        <v>66</v>
      </c>
      <c r="E24" s="4">
        <v>20</v>
      </c>
      <c r="F24" s="5">
        <v>214</v>
      </c>
      <c r="G24" s="6">
        <v>4280</v>
      </c>
      <c r="H24" s="5">
        <v>4280</v>
      </c>
    </row>
    <row r="25" spans="1:8" ht="90.75" customHeight="1" thickTop="1" thickBot="1" x14ac:dyDescent="0.3">
      <c r="A25" s="4" t="s">
        <v>73</v>
      </c>
      <c r="B25" s="23" t="s">
        <v>51</v>
      </c>
      <c r="C25" s="24" t="s">
        <v>60</v>
      </c>
      <c r="D25" s="4" t="s">
        <v>74</v>
      </c>
      <c r="E25" s="4">
        <v>5</v>
      </c>
      <c r="F25" s="5">
        <v>162</v>
      </c>
      <c r="G25" s="6">
        <v>810</v>
      </c>
      <c r="H25" s="5">
        <v>810</v>
      </c>
    </row>
    <row r="26" spans="1:8" ht="75" customHeight="1" thickTop="1" thickBot="1" x14ac:dyDescent="0.3">
      <c r="A26" s="4" t="s">
        <v>75</v>
      </c>
      <c r="B26" s="23" t="s">
        <v>51</v>
      </c>
      <c r="C26" s="24" t="s">
        <v>60</v>
      </c>
      <c r="D26" s="4" t="s">
        <v>64</v>
      </c>
      <c r="E26" s="4">
        <v>1</v>
      </c>
      <c r="F26" s="5">
        <v>131</v>
      </c>
      <c r="G26" s="6">
        <v>131</v>
      </c>
      <c r="H26" s="5">
        <v>131</v>
      </c>
    </row>
    <row r="27" spans="1:8" ht="136.5" thickTop="1" thickBot="1" x14ac:dyDescent="0.3">
      <c r="A27" s="4" t="s">
        <v>75</v>
      </c>
      <c r="B27" s="23" t="s">
        <v>51</v>
      </c>
      <c r="C27" s="24" t="s">
        <v>60</v>
      </c>
      <c r="D27" s="4" t="s">
        <v>65</v>
      </c>
      <c r="E27" s="4">
        <v>1</v>
      </c>
      <c r="F27" s="5">
        <v>280</v>
      </c>
      <c r="G27" s="6">
        <v>280</v>
      </c>
      <c r="H27" s="5">
        <v>280</v>
      </c>
    </row>
    <row r="28" spans="1:8" ht="86.25" customHeight="1" thickTop="1" thickBot="1" x14ac:dyDescent="0.3">
      <c r="A28" s="4" t="s">
        <v>75</v>
      </c>
      <c r="B28" s="23" t="s">
        <v>51</v>
      </c>
      <c r="C28" s="24" t="s">
        <v>60</v>
      </c>
      <c r="D28" s="4" t="s">
        <v>66</v>
      </c>
      <c r="E28" s="4">
        <v>5</v>
      </c>
      <c r="F28" s="5">
        <v>214</v>
      </c>
      <c r="G28" s="6">
        <v>1070</v>
      </c>
      <c r="H28" s="5">
        <v>1070</v>
      </c>
    </row>
    <row r="29" spans="1:8" ht="136.5" thickTop="1" thickBot="1" x14ac:dyDescent="0.3">
      <c r="A29" s="4" t="s">
        <v>75</v>
      </c>
      <c r="B29" s="23" t="s">
        <v>51</v>
      </c>
      <c r="C29" s="24" t="s">
        <v>60</v>
      </c>
      <c r="D29" s="4" t="s">
        <v>74</v>
      </c>
      <c r="E29" s="4">
        <v>1</v>
      </c>
      <c r="F29" s="5">
        <v>162</v>
      </c>
      <c r="G29" s="6">
        <v>162</v>
      </c>
      <c r="H29" s="5">
        <v>162</v>
      </c>
    </row>
    <row r="30" spans="1:8" ht="136.5" thickTop="1" thickBot="1" x14ac:dyDescent="0.3">
      <c r="A30" s="4" t="s">
        <v>76</v>
      </c>
      <c r="B30" s="23" t="s">
        <v>51</v>
      </c>
      <c r="C30" s="24" t="s">
        <v>60</v>
      </c>
      <c r="D30" s="4" t="s">
        <v>64</v>
      </c>
      <c r="E30" s="4">
        <v>2</v>
      </c>
      <c r="F30" s="5">
        <v>131</v>
      </c>
      <c r="G30" s="6">
        <v>262</v>
      </c>
      <c r="H30" s="5">
        <v>262</v>
      </c>
    </row>
    <row r="31" spans="1:8" ht="65.25" customHeight="1" thickTop="1" thickBot="1" x14ac:dyDescent="0.3">
      <c r="A31" s="4" t="s">
        <v>76</v>
      </c>
      <c r="B31" s="23" t="s">
        <v>51</v>
      </c>
      <c r="C31" s="24" t="s">
        <v>60</v>
      </c>
      <c r="D31" s="4" t="s">
        <v>65</v>
      </c>
      <c r="E31" s="4">
        <v>2</v>
      </c>
      <c r="F31" s="5">
        <v>280</v>
      </c>
      <c r="G31" s="6">
        <v>560</v>
      </c>
      <c r="H31" s="5">
        <v>560</v>
      </c>
    </row>
    <row r="32" spans="1:8" ht="48.75" customHeight="1" thickTop="1" thickBot="1" x14ac:dyDescent="0.3">
      <c r="A32" s="4" t="s">
        <v>76</v>
      </c>
      <c r="B32" s="23" t="s">
        <v>51</v>
      </c>
      <c r="C32" s="24" t="s">
        <v>60</v>
      </c>
      <c r="D32" s="4" t="s">
        <v>66</v>
      </c>
      <c r="E32" s="4">
        <v>6</v>
      </c>
      <c r="F32" s="5">
        <v>214</v>
      </c>
      <c r="G32" s="6">
        <v>1284</v>
      </c>
      <c r="H32" s="5">
        <v>1284</v>
      </c>
    </row>
    <row r="33" spans="1:8" ht="15.75" thickTop="1" x14ac:dyDescent="0.25">
      <c r="A33" s="1"/>
      <c r="B33" s="1"/>
      <c r="C33" s="1"/>
      <c r="D33" s="1"/>
      <c r="E33" s="1"/>
      <c r="F33" s="1"/>
      <c r="G33" s="26">
        <f>SUM(G21:G32)</f>
        <v>15653</v>
      </c>
      <c r="H33" s="26">
        <f>SUM(H21:H32)</f>
        <v>15653</v>
      </c>
    </row>
    <row r="35" spans="1:8" ht="21" x14ac:dyDescent="0.25">
      <c r="A35" s="57" t="s">
        <v>14</v>
      </c>
      <c r="B35" s="58"/>
      <c r="C35" s="58"/>
      <c r="D35" s="58"/>
      <c r="E35" s="58"/>
      <c r="F35" s="58"/>
      <c r="G35" s="58"/>
      <c r="H35" s="58"/>
    </row>
    <row r="36" spans="1:8" x14ac:dyDescent="0.25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thickBot="1" x14ac:dyDescent="0.3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46.5" thickTop="1" thickBot="1" x14ac:dyDescent="0.3">
      <c r="A39" s="4" t="s">
        <v>67</v>
      </c>
      <c r="B39" s="23" t="s">
        <v>51</v>
      </c>
      <c r="C39" s="24">
        <v>0</v>
      </c>
      <c r="D39" s="5">
        <v>0</v>
      </c>
      <c r="E39" s="4">
        <v>1</v>
      </c>
      <c r="F39" s="5">
        <v>200</v>
      </c>
      <c r="G39" s="6">
        <v>200</v>
      </c>
      <c r="H39" s="5">
        <v>200</v>
      </c>
    </row>
    <row r="40" spans="1:8" ht="46.5" thickTop="1" thickBot="1" x14ac:dyDescent="0.3">
      <c r="A40" s="4" t="s">
        <v>77</v>
      </c>
      <c r="B40" s="23" t="s">
        <v>51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46.5" thickTop="1" thickBot="1" x14ac:dyDescent="0.3">
      <c r="A41" s="4" t="s">
        <v>78</v>
      </c>
      <c r="B41" s="23" t="s">
        <v>51</v>
      </c>
      <c r="C41" s="24">
        <v>2</v>
      </c>
      <c r="D41" s="5">
        <v>100</v>
      </c>
      <c r="E41" s="4">
        <v>0</v>
      </c>
      <c r="F41" s="5">
        <v>0</v>
      </c>
      <c r="G41" s="6">
        <v>200</v>
      </c>
      <c r="H41" s="5">
        <v>200</v>
      </c>
    </row>
    <row r="42" spans="1:8" ht="15.75" thickTop="1" x14ac:dyDescent="0.25">
      <c r="A42" s="1"/>
      <c r="B42" s="1"/>
      <c r="C42" s="1"/>
      <c r="D42" s="1"/>
      <c r="E42" s="1"/>
      <c r="F42" s="1"/>
      <c r="G42" s="26">
        <f>SUM(G39:G41)</f>
        <v>800</v>
      </c>
      <c r="H42" s="26">
        <f>SUM(H39:H41)</f>
        <v>800</v>
      </c>
    </row>
    <row r="43" spans="1:8" ht="31.5" x14ac:dyDescent="0.25">
      <c r="A43" s="63" t="s">
        <v>37</v>
      </c>
      <c r="B43" s="64"/>
      <c r="C43" s="64"/>
      <c r="D43" s="64"/>
    </row>
    <row r="44" spans="1:8" x14ac:dyDescent="0.25">
      <c r="A44" s="1"/>
      <c r="B44" s="1"/>
      <c r="C44" s="1"/>
      <c r="D44" s="1"/>
    </row>
    <row r="45" spans="1:8" x14ac:dyDescent="0.25">
      <c r="A45" s="1"/>
      <c r="B45" s="1"/>
      <c r="C45" s="2" t="s">
        <v>92</v>
      </c>
      <c r="D45" s="2" t="s">
        <v>48</v>
      </c>
    </row>
    <row r="46" spans="1:8" ht="18.75" x14ac:dyDescent="0.25">
      <c r="A46" s="49" t="s">
        <v>0</v>
      </c>
      <c r="B46" s="49"/>
      <c r="C46" s="7">
        <f>+C9</f>
        <v>9000</v>
      </c>
      <c r="D46" s="7">
        <f>+D9</f>
        <v>9000</v>
      </c>
    </row>
    <row r="47" spans="1:8" ht="18.75" x14ac:dyDescent="0.25">
      <c r="A47" s="49" t="s">
        <v>3</v>
      </c>
      <c r="B47" s="49"/>
      <c r="C47" s="7">
        <f>+G15</f>
        <v>6900</v>
      </c>
      <c r="D47" s="7">
        <f>+H15</f>
        <v>7270</v>
      </c>
    </row>
    <row r="48" spans="1:8" ht="18.75" x14ac:dyDescent="0.25">
      <c r="A48" s="49" t="s">
        <v>8</v>
      </c>
      <c r="B48" s="49"/>
      <c r="C48" s="7">
        <f>+G33</f>
        <v>15653</v>
      </c>
      <c r="D48" s="7">
        <f>+H33</f>
        <v>15653</v>
      </c>
    </row>
    <row r="49" spans="1:4" ht="18.75" x14ac:dyDescent="0.25">
      <c r="A49" s="49" t="s">
        <v>14</v>
      </c>
      <c r="B49" s="49"/>
      <c r="C49" s="7">
        <f>+G42</f>
        <v>800</v>
      </c>
      <c r="D49" s="7">
        <f>+H42</f>
        <v>800</v>
      </c>
    </row>
    <row r="50" spans="1:4" ht="18.75" x14ac:dyDescent="0.25">
      <c r="A50" s="67" t="s">
        <v>36</v>
      </c>
      <c r="B50" s="44" t="s">
        <v>23</v>
      </c>
      <c r="C50" s="7">
        <f>F$199</f>
        <v>0</v>
      </c>
      <c r="D50" s="7">
        <f>G$199</f>
        <v>0</v>
      </c>
    </row>
    <row r="51" spans="1:4" ht="18.75" x14ac:dyDescent="0.25">
      <c r="A51" s="68"/>
      <c r="B51" s="44" t="s">
        <v>24</v>
      </c>
      <c r="C51" s="7">
        <f>F$211 + $E$223</f>
        <v>0</v>
      </c>
      <c r="D51" s="7">
        <f>G$211 + $E$223</f>
        <v>0</v>
      </c>
    </row>
    <row r="52" spans="1:4" ht="18.75" x14ac:dyDescent="0.25">
      <c r="A52" s="69"/>
      <c r="B52" s="44" t="s">
        <v>30</v>
      </c>
      <c r="C52" s="7">
        <f>E$235</f>
        <v>0</v>
      </c>
      <c r="D52" s="7">
        <f>F$235</f>
        <v>0</v>
      </c>
    </row>
    <row r="53" spans="1:4" ht="18.75" x14ac:dyDescent="0.25">
      <c r="A53" s="49" t="s">
        <v>31</v>
      </c>
      <c r="B53" s="49"/>
      <c r="C53" s="7">
        <f>D$246</f>
        <v>0</v>
      </c>
      <c r="D53" s="7">
        <f>E$246</f>
        <v>0</v>
      </c>
    </row>
    <row r="54" spans="1:4" ht="18.75" x14ac:dyDescent="0.25">
      <c r="A54" s="49" t="s">
        <v>35</v>
      </c>
      <c r="B54" s="49"/>
      <c r="C54" s="7">
        <f>D$256</f>
        <v>0</v>
      </c>
      <c r="D54" s="7">
        <f>E$256</f>
        <v>0</v>
      </c>
    </row>
    <row r="55" spans="1:4" ht="18.75" x14ac:dyDescent="0.25">
      <c r="A55" s="49" t="s">
        <v>87</v>
      </c>
      <c r="B55" s="49"/>
      <c r="C55" s="7">
        <f>+D37</f>
        <v>0</v>
      </c>
      <c r="D55" s="7"/>
    </row>
    <row r="56" spans="1:4" ht="28.5" x14ac:dyDescent="0.25">
      <c r="A56" s="74" t="s">
        <v>2</v>
      </c>
      <c r="B56" s="74"/>
      <c r="C56" s="9">
        <f>SUM(C46:C55)</f>
        <v>32353</v>
      </c>
      <c r="D56" s="9">
        <f>SUM(D46:D55)</f>
        <v>32723</v>
      </c>
    </row>
  </sheetData>
  <mergeCells count="20">
    <mergeCell ref="A46:B46"/>
    <mergeCell ref="A1:H1"/>
    <mergeCell ref="A2:H2"/>
    <mergeCell ref="A6:D6"/>
    <mergeCell ref="A8:B8"/>
    <mergeCell ref="A9:B9"/>
    <mergeCell ref="A11:H11"/>
    <mergeCell ref="A14:B14"/>
    <mergeCell ref="A15:B15"/>
    <mergeCell ref="A17:H17"/>
    <mergeCell ref="A35:H35"/>
    <mergeCell ref="A43:D43"/>
    <mergeCell ref="A55:B55"/>
    <mergeCell ref="A56:B56"/>
    <mergeCell ref="A47:B47"/>
    <mergeCell ref="A48:B48"/>
    <mergeCell ref="A49:B49"/>
    <mergeCell ref="A50:A52"/>
    <mergeCell ref="A53:B53"/>
    <mergeCell ref="A54:B54"/>
  </mergeCells>
  <dataValidations count="1">
    <dataValidation type="list" allowBlank="1" showInputMessage="1" showErrorMessage="1" sqref="D21:D32">
      <formula1>STAFF_CATEGORIES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Budget Amendment Details</vt:lpstr>
      <vt:lpstr>Filia romania</vt:lpstr>
      <vt:lpstr>Spain Incoma</vt:lpstr>
      <vt:lpstr>ECQ Bulgaria</vt:lpstr>
      <vt:lpstr>Belgiun Aisbl</vt:lpstr>
      <vt:lpstr>Greek </vt:lpstr>
      <vt:lpstr>TR Torino</vt:lpstr>
      <vt:lpstr>TR Bronte</vt:lpstr>
      <vt:lpstr>Foglio3</vt:lpstr>
      <vt:lpstr>'Budget Amendment Details'!Area_stampa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Telefono Rosa</cp:lastModifiedBy>
  <cp:lastPrinted>2019-12-02T09:52:28Z</cp:lastPrinted>
  <dcterms:created xsi:type="dcterms:W3CDTF">2015-03-06T13:16:46Z</dcterms:created>
  <dcterms:modified xsi:type="dcterms:W3CDTF">2020-02-17T12:30:46Z</dcterms:modified>
</cp:coreProperties>
</file>